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0" windowWidth="14460" windowHeight="12705" activeTab="3"/>
  </bookViews>
  <sheets>
    <sheet name="Afrique, Mascareignes" sheetId="1" r:id="rId1"/>
    <sheet name="Algérie" sheetId="2" r:id="rId2"/>
    <sheet name="Balkans" sheetId="11" r:id="rId3"/>
    <sheet name="Europe du Nord" sheetId="17" r:id="rId4"/>
    <sheet name="Europe centrale s. l." sheetId="18" r:id="rId5"/>
    <sheet name="France" sheetId="5" r:id="rId6"/>
    <sheet name="Ibérie" sheetId="7" r:id="rId7"/>
    <sheet name="Italie" sheetId="9" r:id="rId8"/>
    <sheet name="Maroc" sheetId="3" r:id="rId9"/>
    <sheet name="Mauritanie" sheetId="13" r:id="rId10"/>
    <sheet name="montagnes intertropicales" sheetId="15" r:id="rId11"/>
    <sheet name="Moyen-Orient" sheetId="4" r:id="rId12"/>
    <sheet name="Sahel s. l." sheetId="12" r:id="rId13"/>
    <sheet name="Tunisie" sheetId="8" r:id="rId14"/>
    <sheet name="ex-URSS  SX-X" sheetId="6" r:id="rId15"/>
    <sheet name="ex-URSS AX" sheetId="19" r:id="rId16"/>
    <sheet name="Références" sheetId="20" r:id="rId17"/>
  </sheets>
  <calcPr calcId="145621"/>
</workbook>
</file>

<file path=xl/calcChain.xml><?xml version="1.0" encoding="utf-8"?>
<calcChain xmlns="http://schemas.openxmlformats.org/spreadsheetml/2006/main">
  <c r="BQ39" i="2" l="1"/>
  <c r="BQ37" i="2"/>
  <c r="BQ20" i="2"/>
  <c r="BQ22" i="2" s="1"/>
  <c r="BQ23" i="2" s="1"/>
  <c r="BQ21" i="2"/>
  <c r="BQ12" i="2"/>
  <c r="BM37" i="2"/>
  <c r="BM39" i="2"/>
  <c r="BM20" i="2"/>
  <c r="BM22" i="2" s="1"/>
  <c r="BM23" i="2" s="1"/>
  <c r="BM21" i="2"/>
  <c r="BM12" i="2"/>
  <c r="BK37" i="2"/>
  <c r="BK39" i="2"/>
  <c r="BK20" i="2"/>
  <c r="BK22" i="2" s="1"/>
  <c r="BK23" i="2" s="1"/>
  <c r="BK21" i="2"/>
  <c r="BK12" i="2"/>
  <c r="BC37" i="2"/>
  <c r="BD37" i="2"/>
  <c r="BC39" i="2"/>
  <c r="BD39" i="2"/>
  <c r="BD20" i="2"/>
  <c r="BD22" i="2" s="1"/>
  <c r="BD23" i="2" s="1"/>
  <c r="BD21" i="2"/>
  <c r="BD12" i="2"/>
  <c r="BB39" i="2"/>
  <c r="BB37" i="2"/>
  <c r="BB20" i="2"/>
  <c r="BB22" i="2" s="1"/>
  <c r="BB23" i="2" s="1"/>
  <c r="BB21" i="2"/>
  <c r="BB12" i="2"/>
  <c r="AV37" i="2"/>
  <c r="AV39" i="2"/>
  <c r="AV20" i="2"/>
  <c r="AV22" i="2" s="1"/>
  <c r="AV23" i="2" s="1"/>
  <c r="AV21" i="2"/>
  <c r="AV12" i="2"/>
  <c r="AT37" i="2"/>
  <c r="AT39" i="2"/>
  <c r="AT20" i="2"/>
  <c r="AT22" i="2" s="1"/>
  <c r="AT23" i="2" s="1"/>
  <c r="AT21" i="2"/>
  <c r="AT12" i="2"/>
  <c r="AP37" i="2"/>
  <c r="AQ37" i="2"/>
  <c r="AP39" i="2"/>
  <c r="AQ39" i="2"/>
  <c r="AQ20" i="2"/>
  <c r="AQ21" i="2"/>
  <c r="AQ22" i="2"/>
  <c r="AQ23" i="2"/>
  <c r="AQ12" i="2"/>
  <c r="AO39" i="2"/>
  <c r="AO37" i="2"/>
  <c r="AO20" i="2"/>
  <c r="AO21" i="2"/>
  <c r="AO22" i="2"/>
  <c r="AO23" i="2"/>
  <c r="AO12" i="2"/>
  <c r="AL39" i="2"/>
  <c r="AL37" i="2"/>
  <c r="AL20" i="2"/>
  <c r="AL22" i="2" s="1"/>
  <c r="AL23" i="2" s="1"/>
  <c r="AL21" i="2"/>
  <c r="AL12" i="2"/>
  <c r="AA37" i="2"/>
  <c r="AA39" i="2"/>
  <c r="AA20" i="2"/>
  <c r="AA21" i="2"/>
  <c r="AA22" i="2"/>
  <c r="AA23" i="2"/>
  <c r="Y37" i="2"/>
  <c r="Y39" i="2"/>
  <c r="Y20" i="2"/>
  <c r="Y22" i="2" s="1"/>
  <c r="Y23" i="2" s="1"/>
  <c r="Y21" i="2"/>
  <c r="Y12" i="2"/>
  <c r="V37" i="2"/>
  <c r="V39" i="2"/>
  <c r="V20" i="2"/>
  <c r="V12" i="2"/>
  <c r="V21" i="2" s="1"/>
  <c r="T37" i="2"/>
  <c r="T39" i="2"/>
  <c r="T20" i="2"/>
  <c r="T22" i="2" s="1"/>
  <c r="T23" i="2" s="1"/>
  <c r="T21" i="2"/>
  <c r="T12" i="2"/>
  <c r="Q37" i="2"/>
  <c r="Q39" i="2"/>
  <c r="Q20" i="2"/>
  <c r="Q21" i="2"/>
  <c r="Q22" i="2"/>
  <c r="Q23" i="2" s="1"/>
  <c r="Q12" i="2"/>
  <c r="N37" i="2"/>
  <c r="O37" i="2"/>
  <c r="N39" i="2"/>
  <c r="O39" i="2"/>
  <c r="N20" i="2"/>
  <c r="N22" i="2" s="1"/>
  <c r="N23" i="2" s="1"/>
  <c r="N21" i="2"/>
  <c r="N12" i="2"/>
  <c r="AD37" i="2"/>
  <c r="AD39" i="2"/>
  <c r="AD12" i="2"/>
  <c r="AD21" i="2" s="1"/>
  <c r="AD20" i="2"/>
  <c r="V22" i="2" l="1"/>
  <c r="V23" i="2" s="1"/>
  <c r="AD22" i="2"/>
  <c r="AD23" i="2" s="1"/>
  <c r="AI37" i="19"/>
  <c r="AI39" i="19"/>
  <c r="AF37" i="19"/>
  <c r="AF39" i="19"/>
  <c r="AF20" i="19"/>
  <c r="AF21" i="19"/>
  <c r="AF22" i="19"/>
  <c r="AF23" i="19"/>
  <c r="AF12" i="19"/>
  <c r="AB37" i="19"/>
  <c r="AB39" i="19"/>
  <c r="AB20" i="19"/>
  <c r="AB22" i="19" s="1"/>
  <c r="AB23" i="19" s="1"/>
  <c r="AB21" i="19"/>
  <c r="AB12" i="19"/>
  <c r="Z37" i="19"/>
  <c r="Z39" i="19"/>
  <c r="Z20" i="19"/>
  <c r="Z21" i="19"/>
  <c r="Z22" i="19" s="1"/>
  <c r="Z23" i="19" s="1"/>
  <c r="Z12" i="19"/>
  <c r="W37" i="19"/>
  <c r="W39" i="19"/>
  <c r="W20" i="19"/>
  <c r="W22" i="19" s="1"/>
  <c r="W23" i="19" s="1"/>
  <c r="W21" i="19"/>
  <c r="W12" i="19"/>
  <c r="U12" i="19"/>
  <c r="U20" i="19"/>
  <c r="U21" i="19"/>
  <c r="U22" i="19" s="1"/>
  <c r="U23" i="19" s="1"/>
  <c r="U37" i="19"/>
  <c r="U39" i="19"/>
  <c r="S37" i="19"/>
  <c r="S39" i="19"/>
  <c r="S20" i="19"/>
  <c r="S12" i="19"/>
  <c r="S21" i="19" s="1"/>
  <c r="S22" i="19" s="1"/>
  <c r="S23" i="19" s="1"/>
  <c r="N37" i="19"/>
  <c r="N39" i="19"/>
  <c r="N20" i="19"/>
  <c r="N22" i="19" s="1"/>
  <c r="N23" i="19" s="1"/>
  <c r="N21" i="19"/>
  <c r="N12" i="19"/>
  <c r="Q39" i="19"/>
  <c r="Q37" i="19"/>
  <c r="Q20" i="19"/>
  <c r="Q12" i="19"/>
  <c r="Q21" i="19" s="1"/>
  <c r="Q22" i="19" s="1"/>
  <c r="Q23" i="19" s="1"/>
  <c r="L37" i="19"/>
  <c r="L39" i="19"/>
  <c r="L20" i="19"/>
  <c r="L12" i="19"/>
  <c r="L21" i="19" s="1"/>
  <c r="L22" i="19" s="1"/>
  <c r="L23" i="19" s="1"/>
  <c r="J37" i="19"/>
  <c r="J39" i="19"/>
  <c r="J12" i="19"/>
  <c r="J21" i="19" s="1"/>
  <c r="J22" i="19" s="1"/>
  <c r="J23" i="19" s="1"/>
  <c r="J20" i="19"/>
  <c r="E39" i="19"/>
  <c r="E37" i="19"/>
  <c r="H39" i="19"/>
  <c r="H37" i="19"/>
  <c r="H12" i="19"/>
  <c r="H20" i="19"/>
  <c r="H21" i="19"/>
  <c r="H22" i="19" s="1"/>
  <c r="H23" i="19" s="1"/>
  <c r="E20" i="19"/>
  <c r="E12" i="19"/>
  <c r="E21" i="19" s="1"/>
  <c r="E22" i="19" s="1"/>
  <c r="E23" i="19" s="1"/>
  <c r="C39" i="19"/>
  <c r="C37" i="19"/>
  <c r="C12" i="19"/>
  <c r="C21" i="19" s="1"/>
  <c r="C20" i="19"/>
  <c r="C22" i="19" l="1"/>
  <c r="C23" i="19" s="1"/>
  <c r="AG12" i="19"/>
  <c r="AG21" i="19" s="1"/>
  <c r="AG20" i="19"/>
  <c r="D12" i="18"/>
  <c r="D21" i="18" s="1"/>
  <c r="D20" i="18"/>
  <c r="BE12" i="6"/>
  <c r="BE21" i="6" s="1"/>
  <c r="BE20" i="6"/>
  <c r="X12" i="6"/>
  <c r="X21" i="6" s="1"/>
  <c r="X20" i="6"/>
  <c r="AU12" i="4"/>
  <c r="AU21" i="4" s="1"/>
  <c r="AU20" i="4"/>
  <c r="K12" i="12"/>
  <c r="K21" i="12" s="1"/>
  <c r="K20" i="12"/>
  <c r="AE20" i="19"/>
  <c r="AE12" i="19"/>
  <c r="AE21" i="19" s="1"/>
  <c r="F12" i="19"/>
  <c r="F21" i="19" s="1"/>
  <c r="F20" i="19"/>
  <c r="AC20" i="19"/>
  <c r="AC12" i="19"/>
  <c r="AC21" i="19" s="1"/>
  <c r="P12" i="19"/>
  <c r="P21" i="19" s="1"/>
  <c r="P20" i="19"/>
  <c r="X20" i="19"/>
  <c r="X12" i="19"/>
  <c r="X21" i="19" s="1"/>
  <c r="F20" i="17"/>
  <c r="F22" i="17" s="1"/>
  <c r="F23" i="17" s="1"/>
  <c r="F21" i="17"/>
  <c r="F12" i="17"/>
  <c r="E20" i="17"/>
  <c r="E22" i="17" s="1"/>
  <c r="E23" i="17" s="1"/>
  <c r="E21" i="17"/>
  <c r="E12" i="17"/>
  <c r="AK20" i="1"/>
  <c r="AK22" i="1" s="1"/>
  <c r="AK23" i="1" s="1"/>
  <c r="AK21" i="1"/>
  <c r="AK12" i="1"/>
  <c r="AX20" i="1"/>
  <c r="AX22" i="1" s="1"/>
  <c r="AX23" i="1" s="1"/>
  <c r="AX21" i="1"/>
  <c r="AX12" i="1"/>
  <c r="AQ20" i="1"/>
  <c r="AQ22" i="1" s="1"/>
  <c r="AQ23" i="1" s="1"/>
  <c r="AQ21" i="1"/>
  <c r="AQ12" i="1"/>
  <c r="AP20" i="1"/>
  <c r="AP22" i="1" s="1"/>
  <c r="AP23" i="1" s="1"/>
  <c r="AP21" i="1"/>
  <c r="AP12" i="1"/>
  <c r="AZ12" i="1"/>
  <c r="AZ20" i="1"/>
  <c r="AZ21" i="1"/>
  <c r="AO20" i="1"/>
  <c r="AO22" i="1" s="1"/>
  <c r="AO23" i="1" s="1"/>
  <c r="AO21" i="1"/>
  <c r="AO12" i="1"/>
  <c r="P20" i="1"/>
  <c r="P21" i="1"/>
  <c r="P22" i="1"/>
  <c r="P23" i="1"/>
  <c r="P12" i="1"/>
  <c r="CZ20" i="3"/>
  <c r="CZ22" i="3" s="1"/>
  <c r="CZ23" i="3" s="1"/>
  <c r="CZ21" i="3"/>
  <c r="CZ12" i="3"/>
  <c r="CK20" i="3"/>
  <c r="CK22" i="3" s="1"/>
  <c r="CK23" i="3" s="1"/>
  <c r="CK21" i="3"/>
  <c r="CK12" i="3"/>
  <c r="CM20" i="3"/>
  <c r="CM22" i="3" s="1"/>
  <c r="CM23" i="3" s="1"/>
  <c r="CM21" i="3"/>
  <c r="CM12" i="3"/>
  <c r="H20" i="7"/>
  <c r="H22" i="7" s="1"/>
  <c r="H23" i="7" s="1"/>
  <c r="H21" i="7"/>
  <c r="H12" i="7"/>
  <c r="BX20" i="7"/>
  <c r="BX22" i="7" s="1"/>
  <c r="BX23" i="7" s="1"/>
  <c r="BX21" i="7"/>
  <c r="BX12" i="7"/>
  <c r="AR20" i="7"/>
  <c r="AR22" i="7" s="1"/>
  <c r="AR23" i="7" s="1"/>
  <c r="AR21" i="7"/>
  <c r="AR12" i="7"/>
  <c r="Q20" i="7"/>
  <c r="Q22" i="7" s="1"/>
  <c r="Q23" i="7" s="1"/>
  <c r="Q21" i="7"/>
  <c r="Q12" i="7"/>
  <c r="BI21" i="5"/>
  <c r="BI23" i="5" s="1"/>
  <c r="BI24" i="5" s="1"/>
  <c r="BI22" i="5"/>
  <c r="BI13" i="5"/>
  <c r="AT20" i="4"/>
  <c r="AT22" i="4" s="1"/>
  <c r="AT23" i="4" s="1"/>
  <c r="AT21" i="4"/>
  <c r="AT12" i="4"/>
  <c r="P13" i="5"/>
  <c r="P22" i="5" s="1"/>
  <c r="P21" i="5"/>
  <c r="DD13" i="5"/>
  <c r="AG22" i="19" l="1"/>
  <c r="AG23" i="19" s="1"/>
  <c r="AE22" i="19"/>
  <c r="AE23" i="19" s="1"/>
  <c r="D22" i="18"/>
  <c r="D23" i="18" s="1"/>
  <c r="BE22" i="6"/>
  <c r="BE23" i="6" s="1"/>
  <c r="X22" i="6"/>
  <c r="X23" i="6" s="1"/>
  <c r="AU22" i="4"/>
  <c r="AU23" i="4" s="1"/>
  <c r="K22" i="12"/>
  <c r="K23" i="12" s="1"/>
  <c r="F22" i="19"/>
  <c r="F23" i="19" s="1"/>
  <c r="AC22" i="19"/>
  <c r="AC23" i="19" s="1"/>
  <c r="P22" i="19"/>
  <c r="P23" i="19" s="1"/>
  <c r="X22" i="19"/>
  <c r="X23" i="19" s="1"/>
  <c r="AZ22" i="1"/>
  <c r="AZ23" i="1" s="1"/>
  <c r="P23" i="5"/>
  <c r="P24" i="5" s="1"/>
  <c r="DD21" i="5"/>
  <c r="DD22" i="5"/>
  <c r="DD23" i="5" l="1"/>
  <c r="DD24" i="5" s="1"/>
  <c r="V12" i="19"/>
  <c r="AI12" i="19"/>
  <c r="AI21" i="19" s="1"/>
  <c r="AJ12" i="19"/>
  <c r="AK12" i="19"/>
  <c r="AL12" i="19"/>
  <c r="AM12" i="19"/>
  <c r="AN12" i="19"/>
  <c r="AO12" i="19"/>
  <c r="V20" i="19"/>
  <c r="AI20" i="19"/>
  <c r="AJ20" i="19"/>
  <c r="AK20" i="19"/>
  <c r="AL20" i="19"/>
  <c r="AM20" i="19"/>
  <c r="AN20" i="19"/>
  <c r="AO20" i="19"/>
  <c r="V21" i="19"/>
  <c r="AJ21" i="19"/>
  <c r="AJ22" i="19" s="1"/>
  <c r="AJ23" i="19" s="1"/>
  <c r="AK21" i="19"/>
  <c r="AL21" i="19"/>
  <c r="AM21" i="19"/>
  <c r="AN21" i="19"/>
  <c r="AN22" i="19" s="1"/>
  <c r="AN23" i="19" s="1"/>
  <c r="AO21" i="19"/>
  <c r="AO22" i="19" s="1"/>
  <c r="AO23" i="19" s="1"/>
  <c r="D12" i="19"/>
  <c r="D21" i="19" s="1"/>
  <c r="Y12" i="19"/>
  <c r="Y21" i="19" s="1"/>
  <c r="B12" i="19"/>
  <c r="B21" i="19" s="1"/>
  <c r="O12" i="19"/>
  <c r="O21" i="19" s="1"/>
  <c r="K12" i="19"/>
  <c r="K21" i="19" s="1"/>
  <c r="G12" i="19"/>
  <c r="G21" i="19" s="1"/>
  <c r="T12" i="19"/>
  <c r="T21" i="19" s="1"/>
  <c r="I12" i="19"/>
  <c r="I21" i="19" s="1"/>
  <c r="M12" i="19"/>
  <c r="M21" i="19" s="1"/>
  <c r="AH12" i="19"/>
  <c r="AH21" i="19" s="1"/>
  <c r="B20" i="19"/>
  <c r="O20" i="19"/>
  <c r="K20" i="19"/>
  <c r="G20" i="19"/>
  <c r="T20" i="19"/>
  <c r="I20" i="19"/>
  <c r="M20" i="19"/>
  <c r="AH20" i="19"/>
  <c r="Y20" i="19"/>
  <c r="R12" i="19"/>
  <c r="R21" i="19" s="1"/>
  <c r="AD20" i="19"/>
  <c r="R20" i="19"/>
  <c r="D20" i="19"/>
  <c r="AD12" i="19"/>
  <c r="AD21" i="19" s="1"/>
  <c r="AA20" i="19"/>
  <c r="AA12" i="19"/>
  <c r="AA21" i="19" s="1"/>
  <c r="G12" i="18"/>
  <c r="H12" i="18"/>
  <c r="I12" i="18"/>
  <c r="J12" i="18"/>
  <c r="K12" i="18"/>
  <c r="L12" i="18"/>
  <c r="M12" i="18"/>
  <c r="N12" i="18"/>
  <c r="O12" i="18"/>
  <c r="P12" i="18"/>
  <c r="Q12" i="18"/>
  <c r="R12" i="18"/>
  <c r="S12" i="18"/>
  <c r="T12" i="18"/>
  <c r="G20" i="18"/>
  <c r="H20" i="18"/>
  <c r="I20" i="18"/>
  <c r="J20" i="18"/>
  <c r="K20" i="18"/>
  <c r="L20" i="18"/>
  <c r="M20" i="18"/>
  <c r="N20" i="18"/>
  <c r="O20" i="18"/>
  <c r="P20" i="18"/>
  <c r="Q20" i="18"/>
  <c r="R20" i="18"/>
  <c r="S20" i="18"/>
  <c r="T20" i="18"/>
  <c r="G21" i="18"/>
  <c r="H21" i="18"/>
  <c r="I21" i="18"/>
  <c r="J21" i="18"/>
  <c r="J22" i="18" s="1"/>
  <c r="J23" i="18" s="1"/>
  <c r="K21" i="18"/>
  <c r="L21" i="18"/>
  <c r="M21" i="18"/>
  <c r="N21" i="18"/>
  <c r="N22" i="18" s="1"/>
  <c r="N23" i="18" s="1"/>
  <c r="O21" i="18"/>
  <c r="P21" i="18"/>
  <c r="Q21" i="18"/>
  <c r="R21" i="18"/>
  <c r="R22" i="18" s="1"/>
  <c r="R23" i="18" s="1"/>
  <c r="S21" i="18"/>
  <c r="T21" i="18"/>
  <c r="G22" i="18"/>
  <c r="H22" i="18"/>
  <c r="H23" i="18" s="1"/>
  <c r="I22" i="18"/>
  <c r="K22" i="18"/>
  <c r="L22" i="18"/>
  <c r="L23" i="18" s="1"/>
  <c r="M22" i="18"/>
  <c r="O22" i="18"/>
  <c r="P22" i="18"/>
  <c r="P23" i="18" s="1"/>
  <c r="Q22" i="18"/>
  <c r="S22" i="18"/>
  <c r="T22" i="18"/>
  <c r="T23" i="18" s="1"/>
  <c r="G23" i="18"/>
  <c r="I23" i="18"/>
  <c r="K23" i="18"/>
  <c r="M23" i="18"/>
  <c r="O23" i="18"/>
  <c r="Q23" i="18"/>
  <c r="S23" i="18"/>
  <c r="C20" i="18"/>
  <c r="E20" i="18"/>
  <c r="F20" i="18"/>
  <c r="F21" i="18"/>
  <c r="F22" i="18"/>
  <c r="F23" i="18" s="1"/>
  <c r="C12" i="18"/>
  <c r="C21" i="18" s="1"/>
  <c r="E12" i="18"/>
  <c r="E21" i="18" s="1"/>
  <c r="F12" i="18"/>
  <c r="B20" i="18"/>
  <c r="B12" i="18"/>
  <c r="B21" i="18" s="1"/>
  <c r="R12" i="17"/>
  <c r="S12" i="17"/>
  <c r="T12" i="17"/>
  <c r="U12" i="17"/>
  <c r="V12" i="17"/>
  <c r="W12" i="17"/>
  <c r="R20" i="17"/>
  <c r="S20" i="17"/>
  <c r="T20" i="17"/>
  <c r="U20" i="17"/>
  <c r="V20" i="17"/>
  <c r="W20" i="17"/>
  <c r="R21" i="17"/>
  <c r="S21" i="17"/>
  <c r="T21" i="17"/>
  <c r="T22" i="17" s="1"/>
  <c r="T23" i="17" s="1"/>
  <c r="U21" i="17"/>
  <c r="V21" i="17"/>
  <c r="W21" i="17"/>
  <c r="R22" i="17"/>
  <c r="S22" i="17"/>
  <c r="U22" i="17"/>
  <c r="V22" i="17"/>
  <c r="V23" i="17" s="1"/>
  <c r="W22" i="17"/>
  <c r="R23" i="17"/>
  <c r="S23" i="17"/>
  <c r="U23" i="17"/>
  <c r="W23" i="17"/>
  <c r="C20" i="17"/>
  <c r="C12" i="17"/>
  <c r="C21" i="17" s="1"/>
  <c r="G20" i="17"/>
  <c r="G12" i="17"/>
  <c r="G21" i="17" s="1"/>
  <c r="D20" i="17"/>
  <c r="J20" i="17"/>
  <c r="K20" i="17"/>
  <c r="I20" i="17"/>
  <c r="L20" i="17"/>
  <c r="M20" i="17"/>
  <c r="B20" i="17"/>
  <c r="N20" i="17"/>
  <c r="O20" i="17"/>
  <c r="P20" i="17"/>
  <c r="Q20" i="17"/>
  <c r="D12" i="17"/>
  <c r="D21" i="17" s="1"/>
  <c r="J12" i="17"/>
  <c r="J21" i="17" s="1"/>
  <c r="K12" i="17"/>
  <c r="K21" i="17" s="1"/>
  <c r="I12" i="17"/>
  <c r="I21" i="17" s="1"/>
  <c r="L12" i="17"/>
  <c r="L21" i="17" s="1"/>
  <c r="M12" i="17"/>
  <c r="M21" i="17" s="1"/>
  <c r="B12" i="17"/>
  <c r="B21" i="17" s="1"/>
  <c r="N12" i="17"/>
  <c r="N21" i="17" s="1"/>
  <c r="O12" i="17"/>
  <c r="O21" i="17" s="1"/>
  <c r="P12" i="17"/>
  <c r="P21" i="17" s="1"/>
  <c r="P22" i="17" s="1"/>
  <c r="P23" i="17" s="1"/>
  <c r="Q12" i="17"/>
  <c r="Q21" i="17" s="1"/>
  <c r="H20" i="17"/>
  <c r="H12" i="17"/>
  <c r="H21" i="17" s="1"/>
  <c r="AV20" i="4"/>
  <c r="AV21" i="4"/>
  <c r="AV22" i="4"/>
  <c r="AV23" i="4"/>
  <c r="AV12" i="4"/>
  <c r="F12" i="4"/>
  <c r="F21" i="4" s="1"/>
  <c r="F20" i="4"/>
  <c r="V22" i="19" l="1"/>
  <c r="V23" i="19" s="1"/>
  <c r="AK22" i="19"/>
  <c r="AK23" i="19" s="1"/>
  <c r="AI22" i="19"/>
  <c r="AI23" i="19" s="1"/>
  <c r="AM22" i="19"/>
  <c r="AM23" i="19" s="1"/>
  <c r="AD22" i="19"/>
  <c r="AD23" i="19" s="1"/>
  <c r="AL22" i="19"/>
  <c r="AL23" i="19" s="1"/>
  <c r="N22" i="17"/>
  <c r="N23" i="17" s="1"/>
  <c r="E22" i="18"/>
  <c r="E23" i="18" s="1"/>
  <c r="AH22" i="19"/>
  <c r="AH23" i="19" s="1"/>
  <c r="M22" i="19"/>
  <c r="M23" i="19" s="1"/>
  <c r="I22" i="19"/>
  <c r="I23" i="19" s="1"/>
  <c r="T22" i="19"/>
  <c r="T23" i="19" s="1"/>
  <c r="G22" i="19"/>
  <c r="G23" i="19" s="1"/>
  <c r="K22" i="19"/>
  <c r="K23" i="19" s="1"/>
  <c r="O22" i="19"/>
  <c r="O23" i="19" s="1"/>
  <c r="B22" i="19"/>
  <c r="B23" i="19" s="1"/>
  <c r="Y22" i="19"/>
  <c r="Y23" i="19" s="1"/>
  <c r="D22" i="19"/>
  <c r="D23" i="19" s="1"/>
  <c r="R22" i="19"/>
  <c r="R23" i="19" s="1"/>
  <c r="AA22" i="19"/>
  <c r="AA23" i="19" s="1"/>
  <c r="C22" i="18"/>
  <c r="C23" i="18" s="1"/>
  <c r="D22" i="17"/>
  <c r="D23" i="17" s="1"/>
  <c r="Q22" i="17"/>
  <c r="Q23" i="17" s="1"/>
  <c r="B22" i="18"/>
  <c r="B23" i="18" s="1"/>
  <c r="B22" i="17"/>
  <c r="B23" i="17" s="1"/>
  <c r="C22" i="17"/>
  <c r="C23" i="17" s="1"/>
  <c r="M22" i="17"/>
  <c r="M23" i="17" s="1"/>
  <c r="L22" i="17"/>
  <c r="L23" i="17" s="1"/>
  <c r="G22" i="17"/>
  <c r="G23" i="17" s="1"/>
  <c r="H22" i="17"/>
  <c r="H23" i="17" s="1"/>
  <c r="O22" i="17"/>
  <c r="O23" i="17" s="1"/>
  <c r="J22" i="17"/>
  <c r="J23" i="17" s="1"/>
  <c r="I22" i="17"/>
  <c r="I23" i="17" s="1"/>
  <c r="K22" i="17"/>
  <c r="K23" i="17" s="1"/>
  <c r="F22" i="4"/>
  <c r="F23" i="4" s="1"/>
  <c r="BQ37" i="3"/>
  <c r="BQ39" i="3"/>
  <c r="AS37" i="3"/>
  <c r="AS39" i="3"/>
  <c r="T37" i="1"/>
  <c r="T39" i="1"/>
  <c r="AK37" i="4"/>
  <c r="AK39" i="4"/>
  <c r="AF37" i="4"/>
  <c r="AF39" i="4"/>
  <c r="N37" i="4"/>
  <c r="N39" i="4"/>
  <c r="J37" i="4"/>
  <c r="K37" i="4"/>
  <c r="L37" i="4"/>
  <c r="M37" i="4"/>
  <c r="J39" i="4"/>
  <c r="K39" i="4"/>
  <c r="L39" i="4"/>
  <c r="M39" i="4"/>
  <c r="O37" i="4"/>
  <c r="P37" i="4"/>
  <c r="Q37" i="4"/>
  <c r="R37" i="4"/>
  <c r="S37" i="4"/>
  <c r="T37" i="4"/>
  <c r="U37" i="4"/>
  <c r="V37" i="4"/>
  <c r="W37" i="4"/>
  <c r="X37" i="4"/>
  <c r="O39" i="4"/>
  <c r="P39" i="4"/>
  <c r="Q39" i="4"/>
  <c r="R39" i="4"/>
  <c r="S39" i="4"/>
  <c r="T39" i="4"/>
  <c r="U39" i="4"/>
  <c r="V39" i="4"/>
  <c r="W39" i="4"/>
  <c r="X39" i="4"/>
  <c r="Y37" i="4"/>
  <c r="Z37" i="4"/>
  <c r="AA37" i="4"/>
  <c r="AB37" i="4"/>
  <c r="AC37" i="4"/>
  <c r="AD37" i="4"/>
  <c r="AE37" i="4"/>
  <c r="AG37" i="4"/>
  <c r="Y39" i="4"/>
  <c r="Z39" i="4"/>
  <c r="AA39" i="4"/>
  <c r="AB39" i="4"/>
  <c r="AC39" i="4"/>
  <c r="AD39" i="4"/>
  <c r="AE39" i="4"/>
  <c r="AG39" i="4"/>
  <c r="AH37" i="4"/>
  <c r="AI37" i="4"/>
  <c r="AJ37" i="4"/>
  <c r="AH39" i="4"/>
  <c r="AI39" i="4"/>
  <c r="AJ39" i="4"/>
  <c r="AM37" i="4"/>
  <c r="AN37" i="4"/>
  <c r="AM39" i="4"/>
  <c r="AN39" i="4"/>
  <c r="AL39" i="4"/>
  <c r="AL37" i="4"/>
  <c r="BQ37" i="7"/>
  <c r="BQ39" i="7"/>
  <c r="BO37" i="7"/>
  <c r="BO39" i="7"/>
  <c r="BF37" i="7"/>
  <c r="BG37" i="7"/>
  <c r="BH37" i="7"/>
  <c r="BI37" i="7"/>
  <c r="BJ37" i="7"/>
  <c r="BF39" i="7"/>
  <c r="BG39" i="7"/>
  <c r="BH39" i="7"/>
  <c r="BI39" i="7"/>
  <c r="BJ39" i="7"/>
  <c r="BE37" i="7"/>
  <c r="BE39" i="7"/>
  <c r="AV39" i="7"/>
  <c r="AV37" i="7"/>
  <c r="AT37" i="7"/>
  <c r="AT39" i="7"/>
  <c r="AS37" i="7"/>
  <c r="AS39" i="7"/>
  <c r="AP20" i="7"/>
  <c r="AP22" i="7" s="1"/>
  <c r="AP23" i="7" s="1"/>
  <c r="AP21" i="7"/>
  <c r="AP12" i="7"/>
  <c r="AP37" i="7"/>
  <c r="AP39" i="7"/>
  <c r="AN37" i="7"/>
  <c r="AN39" i="7"/>
  <c r="AB37" i="7"/>
  <c r="AB39" i="7"/>
  <c r="AF37" i="7"/>
  <c r="AF39" i="7"/>
  <c r="AB20" i="7"/>
  <c r="AB22" i="7" s="1"/>
  <c r="AB23" i="7" s="1"/>
  <c r="AB21" i="7"/>
  <c r="AB12" i="7"/>
  <c r="U37" i="7"/>
  <c r="U39" i="7"/>
  <c r="T37" i="7"/>
  <c r="T39" i="7"/>
  <c r="S37" i="7"/>
  <c r="S39" i="7"/>
  <c r="R37" i="7"/>
  <c r="R39" i="7"/>
  <c r="O37" i="7"/>
  <c r="O39" i="7"/>
  <c r="N39" i="7"/>
  <c r="N37" i="7"/>
  <c r="F37" i="7"/>
  <c r="F39" i="7"/>
  <c r="F12" i="7"/>
  <c r="F21" i="7" s="1"/>
  <c r="F20" i="7"/>
  <c r="E37" i="7"/>
  <c r="E39" i="7"/>
  <c r="F22" i="7" l="1"/>
  <c r="F23" i="7" s="1"/>
  <c r="AH37" i="7" l="1"/>
  <c r="AH39" i="7"/>
  <c r="I37" i="9"/>
  <c r="I39" i="9"/>
  <c r="J39" i="9"/>
  <c r="J37" i="9"/>
  <c r="B39" i="9"/>
  <c r="B37" i="9"/>
  <c r="CB39" i="7"/>
  <c r="CB37" i="7"/>
  <c r="AM37" i="7"/>
  <c r="AM39" i="7"/>
  <c r="G39" i="7"/>
  <c r="G37" i="7"/>
  <c r="AK37" i="7"/>
  <c r="AK39" i="7"/>
  <c r="BD39" i="7"/>
  <c r="BD37" i="7"/>
  <c r="AX39" i="7"/>
  <c r="AX37" i="7"/>
  <c r="AA39" i="7"/>
  <c r="AA37" i="7"/>
  <c r="BN39" i="7"/>
  <c r="BN37" i="7"/>
  <c r="AQ39" i="7"/>
  <c r="AQ37" i="7"/>
  <c r="P39" i="7"/>
  <c r="P37" i="7"/>
  <c r="BT39" i="7"/>
  <c r="BT37" i="7"/>
  <c r="BP39" i="7"/>
  <c r="BP37" i="7"/>
  <c r="AG39" i="7"/>
  <c r="AG37" i="7"/>
  <c r="AG12" i="7"/>
  <c r="AG21" i="7" s="1"/>
  <c r="AG20" i="7"/>
  <c r="BA39" i="7"/>
  <c r="BA37" i="7"/>
  <c r="BA12" i="7"/>
  <c r="BA21" i="7" s="1"/>
  <c r="BA20" i="7"/>
  <c r="BZ39" i="7"/>
  <c r="BZ37" i="7"/>
  <c r="BZ20" i="7"/>
  <c r="BZ12" i="7"/>
  <c r="BZ21" i="7" s="1"/>
  <c r="EW37" i="3"/>
  <c r="EW39" i="3"/>
  <c r="EP37" i="3"/>
  <c r="EP39" i="3"/>
  <c r="CB37" i="3"/>
  <c r="CB39" i="3"/>
  <c r="BC20" i="3"/>
  <c r="BC22" i="3" s="1"/>
  <c r="BC23" i="3" s="1"/>
  <c r="BC21" i="3"/>
  <c r="BC12" i="3"/>
  <c r="BC37" i="3"/>
  <c r="BC39" i="3"/>
  <c r="AA37" i="3"/>
  <c r="AA39" i="3"/>
  <c r="E37" i="3"/>
  <c r="E39" i="3"/>
  <c r="DK37" i="3"/>
  <c r="DK39" i="3"/>
  <c r="DK20" i="3"/>
  <c r="DK12" i="3"/>
  <c r="DK21" i="3" s="1"/>
  <c r="EG37" i="3"/>
  <c r="EG39" i="3"/>
  <c r="EG20" i="3"/>
  <c r="EG12" i="3"/>
  <c r="EG21" i="3" s="1"/>
  <c r="DV37" i="3"/>
  <c r="DV39" i="3"/>
  <c r="DV20" i="3"/>
  <c r="DV12" i="3"/>
  <c r="DV21" i="3" s="1"/>
  <c r="ES37" i="3"/>
  <c r="ES39" i="3"/>
  <c r="ES20" i="3"/>
  <c r="ES12" i="3"/>
  <c r="ES21" i="3" s="1"/>
  <c r="BD37" i="3"/>
  <c r="BD39" i="3"/>
  <c r="BD20" i="3"/>
  <c r="BD12" i="3"/>
  <c r="BD21" i="3" s="1"/>
  <c r="BU37" i="3"/>
  <c r="BU39" i="3"/>
  <c r="DU37" i="3"/>
  <c r="DU39" i="3"/>
  <c r="DU20" i="3"/>
  <c r="DU21" i="3"/>
  <c r="DU12" i="3"/>
  <c r="AL37" i="3"/>
  <c r="AL39" i="3"/>
  <c r="AZ37" i="3"/>
  <c r="AZ39" i="3"/>
  <c r="D37" i="3"/>
  <c r="D39" i="3"/>
  <c r="D20" i="3"/>
  <c r="D12" i="3"/>
  <c r="D21" i="3" s="1"/>
  <c r="CY37" i="3"/>
  <c r="CY39" i="3"/>
  <c r="CY20" i="3"/>
  <c r="DA20" i="3"/>
  <c r="CY21" i="3"/>
  <c r="CY22" i="3" s="1"/>
  <c r="CY23" i="3" s="1"/>
  <c r="CY12" i="3"/>
  <c r="DA12" i="3"/>
  <c r="DA21" i="3" s="1"/>
  <c r="EI37" i="3"/>
  <c r="EI39" i="3"/>
  <c r="EI20" i="3"/>
  <c r="EI21" i="3"/>
  <c r="EI12" i="3"/>
  <c r="ED37" i="3"/>
  <c r="ED39" i="3"/>
  <c r="B37" i="3"/>
  <c r="B39" i="3"/>
  <c r="EQ37" i="3"/>
  <c r="EQ39" i="3"/>
  <c r="AE37" i="3"/>
  <c r="AE39" i="3"/>
  <c r="DD37" i="3"/>
  <c r="DD39" i="3"/>
  <c r="BK37" i="3"/>
  <c r="BK39" i="3"/>
  <c r="H37" i="3"/>
  <c r="H39" i="3"/>
  <c r="H20" i="3"/>
  <c r="H12" i="3"/>
  <c r="H21" i="3" s="1"/>
  <c r="DG37" i="3"/>
  <c r="DG39" i="3"/>
  <c r="CQ37" i="3"/>
  <c r="CQ39" i="3"/>
  <c r="F37" i="3"/>
  <c r="F39" i="3"/>
  <c r="BH37" i="3"/>
  <c r="BH39" i="3"/>
  <c r="BH20" i="3"/>
  <c r="BH21" i="3"/>
  <c r="BH12" i="3"/>
  <c r="AJ37" i="3"/>
  <c r="AJ39" i="3"/>
  <c r="G37" i="3"/>
  <c r="G39" i="3"/>
  <c r="DI37" i="3"/>
  <c r="DI39" i="3"/>
  <c r="T37" i="3"/>
  <c r="T39" i="3"/>
  <c r="M37" i="3"/>
  <c r="M39" i="3"/>
  <c r="V37" i="3"/>
  <c r="V39" i="3"/>
  <c r="AI37" i="3"/>
  <c r="AI39" i="3"/>
  <c r="DX20" i="3"/>
  <c r="DX12" i="3"/>
  <c r="DX21" i="3" s="1"/>
  <c r="EO37" i="3"/>
  <c r="EO39" i="3"/>
  <c r="S37" i="3"/>
  <c r="S39" i="3"/>
  <c r="DY37" i="3"/>
  <c r="DY39" i="3"/>
  <c r="AV37" i="3"/>
  <c r="AV39" i="3"/>
  <c r="BT39" i="3"/>
  <c r="BT37" i="3"/>
  <c r="AG37" i="3"/>
  <c r="AG39" i="3"/>
  <c r="DN37" i="3"/>
  <c r="DN39" i="3"/>
  <c r="AM37" i="3"/>
  <c r="AM39" i="3"/>
  <c r="AG22" i="7" l="1"/>
  <c r="AG23" i="7" s="1"/>
  <c r="BA22" i="7"/>
  <c r="BA23" i="7" s="1"/>
  <c r="BZ22" i="7"/>
  <c r="BZ23" i="7" s="1"/>
  <c r="H22" i="3"/>
  <c r="H23" i="3" s="1"/>
  <c r="DV22" i="3"/>
  <c r="DV23" i="3" s="1"/>
  <c r="DX22" i="3"/>
  <c r="DX23" i="3" s="1"/>
  <c r="DU22" i="3"/>
  <c r="DU23" i="3" s="1"/>
  <c r="DA22" i="3"/>
  <c r="DA23" i="3" s="1"/>
  <c r="BH22" i="3"/>
  <c r="BH23" i="3" s="1"/>
  <c r="EG22" i="3"/>
  <c r="EG23" i="3" s="1"/>
  <c r="D22" i="3"/>
  <c r="D23" i="3" s="1"/>
  <c r="BD22" i="3"/>
  <c r="BD23" i="3" s="1"/>
  <c r="DK22" i="3"/>
  <c r="DK23" i="3" s="1"/>
  <c r="ES22" i="3"/>
  <c r="ES23" i="3" s="1"/>
  <c r="EI22" i="3"/>
  <c r="EI23" i="3" s="1"/>
  <c r="BM37" i="3"/>
  <c r="BM39" i="3"/>
  <c r="BN37" i="3"/>
  <c r="BN39" i="3"/>
  <c r="BO39" i="3"/>
  <c r="BE37" i="3"/>
  <c r="BE39" i="3"/>
  <c r="CJ37" i="3"/>
  <c r="CJ39" i="3"/>
  <c r="I37" i="3"/>
  <c r="I39" i="3"/>
  <c r="CG37" i="3"/>
  <c r="CG39" i="3"/>
  <c r="CG20" i="3"/>
  <c r="CG12" i="3"/>
  <c r="CG21" i="3" s="1"/>
  <c r="Q37" i="3"/>
  <c r="Q39" i="3"/>
  <c r="AR39" i="3"/>
  <c r="AR37" i="3"/>
  <c r="DM37" i="3"/>
  <c r="DM39" i="3"/>
  <c r="DP37" i="3"/>
  <c r="DP39" i="3"/>
  <c r="ER39" i="3"/>
  <c r="ER37" i="3"/>
  <c r="CF37" i="3"/>
  <c r="CF39" i="3"/>
  <c r="AH39" i="3"/>
  <c r="AH37" i="3"/>
  <c r="AB37" i="3"/>
  <c r="AB39" i="3"/>
  <c r="BR37" i="3"/>
  <c r="BR39" i="3"/>
  <c r="CE37" i="3"/>
  <c r="CE39" i="3"/>
  <c r="X37" i="3"/>
  <c r="X39" i="3"/>
  <c r="BB39" i="3"/>
  <c r="BB37" i="3"/>
  <c r="DL37" i="3"/>
  <c r="DL39" i="3"/>
  <c r="EJ37" i="3"/>
  <c r="EJ39" i="3"/>
  <c r="CU37" i="3"/>
  <c r="CU39" i="3"/>
  <c r="AW37" i="3"/>
  <c r="AW39" i="3"/>
  <c r="AO37" i="3"/>
  <c r="AO39" i="3"/>
  <c r="CT37" i="3"/>
  <c r="CT39" i="3"/>
  <c r="AN39" i="3"/>
  <c r="AN37" i="3"/>
  <c r="AC39" i="3"/>
  <c r="AC37" i="3"/>
  <c r="CA37" i="3"/>
  <c r="CA39" i="3"/>
  <c r="DJ39" i="3"/>
  <c r="DJ37" i="3"/>
  <c r="K37" i="3"/>
  <c r="K39" i="3"/>
  <c r="DR37" i="3"/>
  <c r="DR39" i="3"/>
  <c r="AX37" i="3"/>
  <c r="AX39" i="3"/>
  <c r="L39" i="3"/>
  <c r="L37" i="3"/>
  <c r="EH37" i="3"/>
  <c r="EH39" i="3"/>
  <c r="CN37" i="3"/>
  <c r="CN39" i="3"/>
  <c r="CO37" i="3"/>
  <c r="CO39" i="3"/>
  <c r="DZ37" i="3"/>
  <c r="DZ39" i="3"/>
  <c r="EA39" i="3"/>
  <c r="EA37" i="3"/>
  <c r="CG22" i="3" l="1"/>
  <c r="CG23" i="3" s="1"/>
  <c r="CH39" i="3"/>
  <c r="CH37" i="3"/>
  <c r="BY37" i="3"/>
  <c r="BY39" i="3"/>
  <c r="EN37" i="3"/>
  <c r="EN39" i="3"/>
  <c r="EB39" i="3"/>
  <c r="EB37" i="3"/>
  <c r="DW37" i="3"/>
  <c r="DW39" i="3"/>
  <c r="DT39" i="3"/>
  <c r="DT37" i="3"/>
  <c r="DS20" i="3"/>
  <c r="DT20" i="3"/>
  <c r="DS12" i="3"/>
  <c r="DS21" i="3" s="1"/>
  <c r="DS22" i="3" s="1"/>
  <c r="DS23" i="3" s="1"/>
  <c r="DT12" i="3"/>
  <c r="DT21" i="3" s="1"/>
  <c r="EV39" i="3"/>
  <c r="EV37" i="3"/>
  <c r="EL39" i="3"/>
  <c r="EL37" i="3"/>
  <c r="DQ39" i="3"/>
  <c r="DQ37" i="3"/>
  <c r="DO39" i="3"/>
  <c r="DO37" i="3"/>
  <c r="DF37" i="3"/>
  <c r="DF39" i="3"/>
  <c r="DB39" i="3"/>
  <c r="DB37" i="3"/>
  <c r="CL39" i="3"/>
  <c r="CL37" i="3"/>
  <c r="BZ39" i="3"/>
  <c r="BZ37" i="3"/>
  <c r="BP37" i="3"/>
  <c r="BP39" i="3"/>
  <c r="AY39" i="3"/>
  <c r="AY37" i="3"/>
  <c r="AU39" i="3"/>
  <c r="AU37" i="3"/>
  <c r="BG39" i="3"/>
  <c r="BG37" i="3"/>
  <c r="N37" i="1"/>
  <c r="O37" i="1"/>
  <c r="Q37" i="1"/>
  <c r="R37" i="1"/>
  <c r="S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L37" i="1"/>
  <c r="AM37" i="1"/>
  <c r="AN37" i="1"/>
  <c r="AR37" i="1"/>
  <c r="AS37" i="1"/>
  <c r="AT37" i="1"/>
  <c r="AU37" i="1"/>
  <c r="AV37" i="1"/>
  <c r="AW37" i="1"/>
  <c r="BA37" i="1"/>
  <c r="N39" i="1"/>
  <c r="O39" i="1"/>
  <c r="Q39" i="1"/>
  <c r="R39" i="1"/>
  <c r="S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L39" i="1"/>
  <c r="AM39" i="1"/>
  <c r="AN39" i="1"/>
  <c r="AR39" i="1"/>
  <c r="AS39" i="1"/>
  <c r="AT39" i="1"/>
  <c r="AU39" i="1"/>
  <c r="AV39" i="1"/>
  <c r="AW39" i="1"/>
  <c r="BA39" i="1"/>
  <c r="E37" i="1"/>
  <c r="F37" i="1"/>
  <c r="G37" i="1"/>
  <c r="H37" i="1"/>
  <c r="I37" i="1"/>
  <c r="J37" i="1"/>
  <c r="K37" i="1"/>
  <c r="E39" i="1"/>
  <c r="F39" i="1"/>
  <c r="G39" i="1"/>
  <c r="H39" i="1"/>
  <c r="I39" i="1"/>
  <c r="J39" i="1"/>
  <c r="K39" i="1"/>
  <c r="M39" i="1"/>
  <c r="M37" i="1"/>
  <c r="AR20" i="1"/>
  <c r="AR12" i="1"/>
  <c r="AR21" i="1" s="1"/>
  <c r="B37" i="12"/>
  <c r="C37" i="12"/>
  <c r="B39" i="12"/>
  <c r="C39" i="12"/>
  <c r="C37" i="13"/>
  <c r="D37" i="13"/>
  <c r="E37" i="13"/>
  <c r="F37" i="13"/>
  <c r="G37" i="13"/>
  <c r="H37" i="13"/>
  <c r="I37" i="13"/>
  <c r="C39" i="13"/>
  <c r="D39" i="13"/>
  <c r="E39" i="13"/>
  <c r="F39" i="13"/>
  <c r="G39" i="13"/>
  <c r="H39" i="13"/>
  <c r="I39" i="13"/>
  <c r="B39" i="13"/>
  <c r="B37" i="13"/>
  <c r="E37" i="12"/>
  <c r="F37" i="12"/>
  <c r="G37" i="12"/>
  <c r="H37" i="12"/>
  <c r="I37" i="12"/>
  <c r="J37" i="12"/>
  <c r="E39" i="12"/>
  <c r="F39" i="12"/>
  <c r="G39" i="12"/>
  <c r="H39" i="12"/>
  <c r="I39" i="12"/>
  <c r="J39" i="12"/>
  <c r="D39" i="12"/>
  <c r="D37" i="12"/>
  <c r="B39" i="4"/>
  <c r="B37" i="4"/>
  <c r="AL39" i="7"/>
  <c r="AL37" i="7"/>
  <c r="AJ39" i="7"/>
  <c r="AJ37" i="7"/>
  <c r="DT22" i="3" l="1"/>
  <c r="DT23" i="3" s="1"/>
  <c r="AR22" i="1"/>
  <c r="AR23" i="1" s="1"/>
  <c r="B37" i="2"/>
  <c r="C37" i="2"/>
  <c r="D37" i="2"/>
  <c r="E37" i="2"/>
  <c r="F37" i="2"/>
  <c r="G37" i="2"/>
  <c r="H37" i="2"/>
  <c r="I37" i="2"/>
  <c r="B39" i="2"/>
  <c r="C39" i="2"/>
  <c r="D39" i="2"/>
  <c r="E39" i="2"/>
  <c r="F39" i="2"/>
  <c r="G39" i="2"/>
  <c r="H39" i="2"/>
  <c r="I39" i="2"/>
  <c r="BO37" i="3"/>
  <c r="BO20" i="3"/>
  <c r="BO12" i="3"/>
  <c r="BO21" i="3" s="1"/>
  <c r="BF39" i="3"/>
  <c r="BF37" i="3"/>
  <c r="BF12" i="3"/>
  <c r="BF21" i="3" s="1"/>
  <c r="BF20" i="3"/>
  <c r="CD39" i="3"/>
  <c r="CD37" i="3"/>
  <c r="Y39" i="3"/>
  <c r="Y37" i="3"/>
  <c r="R39" i="3"/>
  <c r="R37" i="3"/>
  <c r="P39" i="3"/>
  <c r="P37" i="3"/>
  <c r="J39" i="3"/>
  <c r="J37" i="3"/>
  <c r="C39" i="3"/>
  <c r="C37" i="3"/>
  <c r="U39" i="3"/>
  <c r="U37" i="3"/>
  <c r="BG39" i="2"/>
  <c r="BG37" i="2"/>
  <c r="W37" i="2"/>
  <c r="X37" i="2"/>
  <c r="Z37" i="2"/>
  <c r="AB37" i="2"/>
  <c r="AC37" i="2"/>
  <c r="AF37" i="2"/>
  <c r="AG37" i="2"/>
  <c r="AH37" i="2"/>
  <c r="W39" i="2"/>
  <c r="X39" i="2"/>
  <c r="Z39" i="2"/>
  <c r="AB39" i="2"/>
  <c r="AC39" i="2"/>
  <c r="AF39" i="2"/>
  <c r="AG39" i="2"/>
  <c r="AH39" i="2"/>
  <c r="J37" i="2"/>
  <c r="J39" i="2"/>
  <c r="AU39" i="2"/>
  <c r="AU37" i="2"/>
  <c r="CF37" i="2"/>
  <c r="CG37" i="2"/>
  <c r="CH37" i="2"/>
  <c r="CI37" i="2"/>
  <c r="CJ37" i="2"/>
  <c r="CK37" i="2"/>
  <c r="CL37" i="2"/>
  <c r="CF39" i="2"/>
  <c r="CG39" i="2"/>
  <c r="CH39" i="2"/>
  <c r="CI39" i="2"/>
  <c r="CJ39" i="2"/>
  <c r="CK39" i="2"/>
  <c r="CL39" i="2"/>
  <c r="CE39" i="2"/>
  <c r="CE37" i="2"/>
  <c r="BL39" i="2"/>
  <c r="BL37" i="2"/>
  <c r="U39" i="2"/>
  <c r="U37" i="2"/>
  <c r="P39" i="2"/>
  <c r="P37" i="2"/>
  <c r="K39" i="2"/>
  <c r="K37" i="2"/>
  <c r="BX37" i="3"/>
  <c r="BX39" i="3"/>
  <c r="CS37" i="3"/>
  <c r="CS39" i="3"/>
  <c r="EF37" i="3"/>
  <c r="EF39" i="3"/>
  <c r="EE39" i="3"/>
  <c r="EE37" i="3"/>
  <c r="DH39" i="3"/>
  <c r="DH37" i="3"/>
  <c r="DE39" i="3"/>
  <c r="DE37" i="3"/>
  <c r="CW39" i="3"/>
  <c r="CW37" i="3"/>
  <c r="CR39" i="3"/>
  <c r="CR37" i="3"/>
  <c r="CP39" i="3"/>
  <c r="CP37" i="3"/>
  <c r="BW39" i="3"/>
  <c r="BW37" i="3"/>
  <c r="BJ39" i="3"/>
  <c r="BJ37" i="3"/>
  <c r="AT39" i="3"/>
  <c r="AT37" i="3"/>
  <c r="W39" i="3"/>
  <c r="AF39" i="3"/>
  <c r="AK39" i="3"/>
  <c r="AK37" i="3"/>
  <c r="AF37" i="3"/>
  <c r="W37" i="3"/>
  <c r="CR20" i="3"/>
  <c r="CR12" i="3"/>
  <c r="CR21" i="3" s="1"/>
  <c r="BO22" i="3" l="1"/>
  <c r="BO23" i="3" s="1"/>
  <c r="BF22" i="3"/>
  <c r="BF23" i="3" s="1"/>
  <c r="CR22" i="3"/>
  <c r="CR23" i="3" s="1"/>
  <c r="BG20" i="2"/>
  <c r="BG12" i="2"/>
  <c r="BG21" i="2" s="1"/>
  <c r="AG20" i="2"/>
  <c r="AG12" i="2"/>
  <c r="AG21" i="2" s="1"/>
  <c r="J20" i="2"/>
  <c r="J12" i="2"/>
  <c r="J21" i="2" s="1"/>
  <c r="BX20" i="3"/>
  <c r="BX12" i="3"/>
  <c r="BX21" i="3" s="1"/>
  <c r="BW20" i="3"/>
  <c r="BW12" i="3"/>
  <c r="BW21" i="3" s="1"/>
  <c r="BV20" i="3"/>
  <c r="BV12" i="3"/>
  <c r="BV21" i="3" s="1"/>
  <c r="BV22" i="3" s="1"/>
  <c r="BV23" i="3" s="1"/>
  <c r="BG22" i="2" l="1"/>
  <c r="BG23" i="2" s="1"/>
  <c r="AG22" i="2"/>
  <c r="AG23" i="2" s="1"/>
  <c r="BW22" i="3"/>
  <c r="BW23" i="3" s="1"/>
  <c r="BX22" i="3"/>
  <c r="BX23" i="3" s="1"/>
  <c r="J22" i="2"/>
  <c r="J23" i="2" s="1"/>
  <c r="AE20" i="1"/>
  <c r="AE21" i="1"/>
  <c r="AE12" i="1"/>
  <c r="IW21" i="5"/>
  <c r="IW23" i="5" s="1"/>
  <c r="IW24" i="5" s="1"/>
  <c r="IW22" i="5"/>
  <c r="IW13" i="5"/>
  <c r="GX21" i="5"/>
  <c r="GX23" i="5" s="1"/>
  <c r="GX24" i="5" s="1"/>
  <c r="GX22" i="5"/>
  <c r="GX13" i="5"/>
  <c r="BG21" i="5"/>
  <c r="BG23" i="5" s="1"/>
  <c r="BG24" i="5" s="1"/>
  <c r="BG22" i="5"/>
  <c r="BG13" i="5"/>
  <c r="AE22" i="1" l="1"/>
  <c r="AE23" i="1" s="1"/>
  <c r="HD21" i="5"/>
  <c r="HD13" i="5"/>
  <c r="HD22" i="5" s="1"/>
  <c r="HD23" i="5" l="1"/>
  <c r="HD24" i="5" s="1"/>
  <c r="JG13" i="5"/>
  <c r="JG22" i="5" s="1"/>
  <c r="JG23" i="5" s="1"/>
  <c r="JG24" i="5" s="1"/>
  <c r="JG21" i="5"/>
  <c r="JE21" i="5"/>
  <c r="JE13" i="5"/>
  <c r="JE22" i="5" s="1"/>
  <c r="JC21" i="5"/>
  <c r="JC13" i="5"/>
  <c r="JC22" i="5" s="1"/>
  <c r="JA21" i="5"/>
  <c r="JA13" i="5"/>
  <c r="JA22" i="5" s="1"/>
  <c r="IQ13" i="5"/>
  <c r="IQ22" i="5" s="1"/>
  <c r="IQ21" i="5"/>
  <c r="IO21" i="5"/>
  <c r="IO13" i="5"/>
  <c r="IO22" i="5" s="1"/>
  <c r="JE23" i="5" l="1"/>
  <c r="JE24" i="5" s="1"/>
  <c r="IO23" i="5"/>
  <c r="IO24" i="5" s="1"/>
  <c r="JA23" i="5"/>
  <c r="JA24" i="5" s="1"/>
  <c r="JC23" i="5"/>
  <c r="JC24" i="5" s="1"/>
  <c r="IQ23" i="5"/>
  <c r="IQ24" i="5" s="1"/>
  <c r="IM21" i="5"/>
  <c r="IM13" i="5"/>
  <c r="IM22" i="5" s="1"/>
  <c r="IJ21" i="5"/>
  <c r="IJ13" i="5"/>
  <c r="IJ22" i="5" s="1"/>
  <c r="IG13" i="5"/>
  <c r="IG22" i="5" s="1"/>
  <c r="IG21" i="5"/>
  <c r="HQ21" i="5"/>
  <c r="HQ13" i="5"/>
  <c r="HQ22" i="5" s="1"/>
  <c r="HJ13" i="5"/>
  <c r="HJ22" i="5" s="1"/>
  <c r="HJ21" i="5"/>
  <c r="HH21" i="5"/>
  <c r="HH13" i="5"/>
  <c r="HH22" i="5" s="1"/>
  <c r="HE21" i="5"/>
  <c r="HE13" i="5"/>
  <c r="HE22" i="5" s="1"/>
  <c r="HB21" i="5"/>
  <c r="HB13" i="5"/>
  <c r="HB22" i="5" s="1"/>
  <c r="GZ13" i="5"/>
  <c r="GZ22" i="5" s="1"/>
  <c r="GZ21" i="5"/>
  <c r="GV13" i="5"/>
  <c r="GV22" i="5" s="1"/>
  <c r="GV21" i="5"/>
  <c r="HE23" i="5" l="1"/>
  <c r="HE24" i="5" s="1"/>
  <c r="IJ23" i="5"/>
  <c r="IJ24" i="5" s="1"/>
  <c r="HB23" i="5"/>
  <c r="HB24" i="5" s="1"/>
  <c r="IG23" i="5"/>
  <c r="IG24" i="5" s="1"/>
  <c r="HH23" i="5"/>
  <c r="HH24" i="5" s="1"/>
  <c r="IM23" i="5"/>
  <c r="IM24" i="5" s="1"/>
  <c r="HQ23" i="5"/>
  <c r="HQ24" i="5" s="1"/>
  <c r="HJ23" i="5"/>
  <c r="HJ24" i="5" s="1"/>
  <c r="GZ23" i="5"/>
  <c r="GZ24" i="5" s="1"/>
  <c r="GV23" i="5"/>
  <c r="GV24" i="5" s="1"/>
  <c r="GR21" i="5" l="1"/>
  <c r="GR13" i="5"/>
  <c r="GR22" i="5" s="1"/>
  <c r="GP13" i="5"/>
  <c r="GP22" i="5" s="1"/>
  <c r="GP21" i="5"/>
  <c r="GN21" i="5"/>
  <c r="GN13" i="5"/>
  <c r="GN22" i="5" s="1"/>
  <c r="GJ21" i="5"/>
  <c r="GJ13" i="5"/>
  <c r="GJ22" i="5" s="1"/>
  <c r="GH21" i="5"/>
  <c r="GH13" i="5"/>
  <c r="GH22" i="5" s="1"/>
  <c r="GF21" i="5"/>
  <c r="GF13" i="5"/>
  <c r="GF22" i="5" s="1"/>
  <c r="GD13" i="5"/>
  <c r="GD22" i="5" s="1"/>
  <c r="GD21" i="5"/>
  <c r="GR23" i="5" l="1"/>
  <c r="GR24" i="5" s="1"/>
  <c r="GH23" i="5"/>
  <c r="GH24" i="5" s="1"/>
  <c r="GN23" i="5"/>
  <c r="GN24" i="5" s="1"/>
  <c r="GP23" i="5"/>
  <c r="GP24" i="5" s="1"/>
  <c r="GJ23" i="5"/>
  <c r="GJ24" i="5" s="1"/>
  <c r="GF23" i="5"/>
  <c r="GF24" i="5" s="1"/>
  <c r="GD23" i="5"/>
  <c r="GD24" i="5" s="1"/>
  <c r="GB21" i="5"/>
  <c r="GB13" i="5"/>
  <c r="GB22" i="5" s="1"/>
  <c r="FY13" i="5"/>
  <c r="FY22" i="5" s="1"/>
  <c r="FY21" i="5"/>
  <c r="FW13" i="5"/>
  <c r="FW22" i="5" s="1"/>
  <c r="FW21" i="5"/>
  <c r="FS21" i="5"/>
  <c r="FS22" i="5"/>
  <c r="FS13" i="5"/>
  <c r="FQ22" i="5"/>
  <c r="FQ23" i="5" s="1"/>
  <c r="FQ24" i="5" s="1"/>
  <c r="FQ13" i="5"/>
  <c r="FQ21" i="5"/>
  <c r="FO21" i="5"/>
  <c r="FO13" i="5"/>
  <c r="FO22" i="5" s="1"/>
  <c r="FM21" i="5"/>
  <c r="FM13" i="5"/>
  <c r="FM22" i="5" s="1"/>
  <c r="FK21" i="5"/>
  <c r="FK13" i="5"/>
  <c r="FK22" i="5" s="1"/>
  <c r="FF21" i="5"/>
  <c r="FF13" i="5"/>
  <c r="FF22" i="5" s="1"/>
  <c r="FD13" i="5"/>
  <c r="FD22" i="5" s="1"/>
  <c r="FD21" i="5"/>
  <c r="FB13" i="5"/>
  <c r="FB22" i="5" s="1"/>
  <c r="FB21" i="5"/>
  <c r="EZ21" i="5"/>
  <c r="EZ13" i="5"/>
  <c r="EZ22" i="5" s="1"/>
  <c r="EW13" i="5"/>
  <c r="EW22" i="5" s="1"/>
  <c r="EW21" i="5"/>
  <c r="EU21" i="5"/>
  <c r="EU13" i="5"/>
  <c r="EU22" i="5" s="1"/>
  <c r="ES21" i="5"/>
  <c r="ES22" i="5"/>
  <c r="ES13" i="5"/>
  <c r="EI21" i="5"/>
  <c r="EI13" i="5"/>
  <c r="EI22" i="5" s="1"/>
  <c r="EE21" i="5"/>
  <c r="EE13" i="5"/>
  <c r="EE22" i="5" s="1"/>
  <c r="EC21" i="5"/>
  <c r="EC13" i="5"/>
  <c r="EC22" i="5" s="1"/>
  <c r="EA21" i="5"/>
  <c r="EA13" i="5"/>
  <c r="EA22" i="5" s="1"/>
  <c r="DW13" i="5"/>
  <c r="DW22" i="5" s="1"/>
  <c r="DW21" i="5"/>
  <c r="DP21" i="5"/>
  <c r="DP13" i="5"/>
  <c r="DP22" i="5" s="1"/>
  <c r="DN13" i="5"/>
  <c r="DN22" i="5" s="1"/>
  <c r="DN21" i="5"/>
  <c r="DK13" i="5"/>
  <c r="DK22" i="5" s="1"/>
  <c r="DK21" i="5"/>
  <c r="DA21" i="5"/>
  <c r="DA13" i="5"/>
  <c r="DA22" i="5" s="1"/>
  <c r="CY13" i="5"/>
  <c r="CY22" i="5" s="1"/>
  <c r="CY21" i="5"/>
  <c r="CW13" i="5"/>
  <c r="CW22" i="5" s="1"/>
  <c r="CW21" i="5"/>
  <c r="EW23" i="5" l="1"/>
  <c r="EW24" i="5" s="1"/>
  <c r="DP23" i="5"/>
  <c r="DP24" i="5" s="1"/>
  <c r="DA23" i="5"/>
  <c r="DA24" i="5" s="1"/>
  <c r="EU23" i="5"/>
  <c r="EU24" i="5" s="1"/>
  <c r="ES23" i="5"/>
  <c r="ES24" i="5" s="1"/>
  <c r="FK23" i="5"/>
  <c r="FK24" i="5" s="1"/>
  <c r="FS23" i="5"/>
  <c r="FS24" i="5" s="1"/>
  <c r="GB23" i="5"/>
  <c r="GB24" i="5" s="1"/>
  <c r="FY23" i="5"/>
  <c r="FY24" i="5" s="1"/>
  <c r="FW23" i="5"/>
  <c r="FW24" i="5" s="1"/>
  <c r="FO23" i="5"/>
  <c r="FO24" i="5" s="1"/>
  <c r="FM23" i="5"/>
  <c r="FM24" i="5" s="1"/>
  <c r="FF23" i="5"/>
  <c r="FF24" i="5" s="1"/>
  <c r="FD23" i="5"/>
  <c r="FD24" i="5" s="1"/>
  <c r="FB23" i="5"/>
  <c r="FB24" i="5" s="1"/>
  <c r="EZ23" i="5"/>
  <c r="EZ24" i="5" s="1"/>
  <c r="EI23" i="5"/>
  <c r="EI24" i="5" s="1"/>
  <c r="EE23" i="5"/>
  <c r="EE24" i="5" s="1"/>
  <c r="EC23" i="5"/>
  <c r="EC24" i="5" s="1"/>
  <c r="EA23" i="5"/>
  <c r="EA24" i="5" s="1"/>
  <c r="DW23" i="5"/>
  <c r="DW24" i="5" s="1"/>
  <c r="DN23" i="5"/>
  <c r="DN24" i="5" s="1"/>
  <c r="DK23" i="5"/>
  <c r="DK24" i="5" s="1"/>
  <c r="CY23" i="5"/>
  <c r="CY24" i="5" s="1"/>
  <c r="CW23" i="5"/>
  <c r="CW24" i="5" s="1"/>
  <c r="CR21" i="5"/>
  <c r="CR13" i="5"/>
  <c r="CR22" i="5" s="1"/>
  <c r="CO21" i="5"/>
  <c r="CO13" i="5"/>
  <c r="CO22" i="5" s="1"/>
  <c r="CI21" i="5"/>
  <c r="CI13" i="5"/>
  <c r="CI22" i="5" s="1"/>
  <c r="CR23" i="5" l="1"/>
  <c r="CR24" i="5" s="1"/>
  <c r="CO23" i="5"/>
  <c r="CO24" i="5" s="1"/>
  <c r="CI23" i="5"/>
  <c r="CI24" i="5" s="1"/>
  <c r="CA21" i="5"/>
  <c r="CA13" i="5"/>
  <c r="CA22" i="5" s="1"/>
  <c r="CA23" i="5" l="1"/>
  <c r="CA24" i="5" s="1"/>
  <c r="BX21" i="5"/>
  <c r="BX13" i="5"/>
  <c r="BX22" i="5" s="1"/>
  <c r="BX23" i="5" s="1"/>
  <c r="BX24" i="5" s="1"/>
  <c r="BT13" i="5"/>
  <c r="BT22" i="5" s="1"/>
  <c r="BT21" i="5"/>
  <c r="BR21" i="5"/>
  <c r="BR13" i="5"/>
  <c r="BR22" i="5" s="1"/>
  <c r="BR23" i="5" s="1"/>
  <c r="BR24" i="5" s="1"/>
  <c r="BO21" i="5"/>
  <c r="BO13" i="5"/>
  <c r="BO22" i="5" s="1"/>
  <c r="AZ21" i="5"/>
  <c r="AZ13" i="5"/>
  <c r="AZ22" i="5" s="1"/>
  <c r="AX21" i="5"/>
  <c r="AX13" i="5"/>
  <c r="AX22" i="5" s="1"/>
  <c r="AU21" i="5"/>
  <c r="AU13" i="5"/>
  <c r="AU22" i="5" s="1"/>
  <c r="Q21" i="5"/>
  <c r="Q13" i="5"/>
  <c r="Q22" i="5" s="1"/>
  <c r="Q23" i="5" s="1"/>
  <c r="Q24" i="5" s="1"/>
  <c r="L13" i="5"/>
  <c r="L22" i="5" s="1"/>
  <c r="L21" i="5"/>
  <c r="J21" i="5"/>
  <c r="J13" i="5"/>
  <c r="J22" i="5" s="1"/>
  <c r="J23" i="5" s="1"/>
  <c r="J24" i="5" s="1"/>
  <c r="CU13" i="5"/>
  <c r="CU21" i="5"/>
  <c r="CU22" i="5"/>
  <c r="BO23" i="5" l="1"/>
  <c r="BO24" i="5" s="1"/>
  <c r="AU23" i="5"/>
  <c r="AU24" i="5" s="1"/>
  <c r="L23" i="5"/>
  <c r="L24" i="5" s="1"/>
  <c r="BT23" i="5"/>
  <c r="BT24" i="5" s="1"/>
  <c r="AZ23" i="5"/>
  <c r="AZ24" i="5" s="1"/>
  <c r="AX23" i="5"/>
  <c r="AX24" i="5" s="1"/>
  <c r="CU23" i="5"/>
  <c r="CU24" i="5" s="1"/>
  <c r="DI21" i="5"/>
  <c r="DI13" i="5"/>
  <c r="DI22" i="5" s="1"/>
  <c r="DI23" i="5" s="1"/>
  <c r="DI24" i="5" s="1"/>
  <c r="IY21" i="5"/>
  <c r="IY13" i="5"/>
  <c r="IY22" i="5" s="1"/>
  <c r="IU21" i="5"/>
  <c r="IU13" i="5"/>
  <c r="IU22" i="5" s="1"/>
  <c r="IU23" i="5" s="1"/>
  <c r="IU24" i="5" s="1"/>
  <c r="IS21" i="5"/>
  <c r="IS13" i="5"/>
  <c r="IS22" i="5" s="1"/>
  <c r="BE21" i="5"/>
  <c r="BE13" i="5"/>
  <c r="BE22" i="5" s="1"/>
  <c r="BF21" i="5"/>
  <c r="BF13" i="5"/>
  <c r="BF22" i="5" s="1"/>
  <c r="BE23" i="5" l="1"/>
  <c r="BE24" i="5" s="1"/>
  <c r="IS23" i="5"/>
  <c r="IS24" i="5" s="1"/>
  <c r="IY23" i="5"/>
  <c r="IY24" i="5" s="1"/>
  <c r="BF23" i="5"/>
  <c r="BF24" i="5" s="1"/>
  <c r="C20" i="2"/>
  <c r="C12" i="2"/>
  <c r="C21" i="2" s="1"/>
  <c r="AU20" i="1"/>
  <c r="AU12" i="1"/>
  <c r="AU21" i="1" s="1"/>
  <c r="AJ20" i="1"/>
  <c r="AJ21" i="1"/>
  <c r="AJ12" i="1"/>
  <c r="C22" i="2" l="1"/>
  <c r="C23" i="2" s="1"/>
  <c r="AU22" i="1"/>
  <c r="AU23" i="1" s="1"/>
  <c r="AJ22" i="1"/>
  <c r="AJ23" i="1" s="1"/>
  <c r="JH21" i="5"/>
  <c r="JH13" i="5"/>
  <c r="JH22" i="5" s="1"/>
  <c r="BV21" i="5"/>
  <c r="BV13" i="5"/>
  <c r="BV22" i="5" s="1"/>
  <c r="IH21" i="5"/>
  <c r="IH13" i="5"/>
  <c r="IH22" i="5" s="1"/>
  <c r="IF21" i="5"/>
  <c r="IF13" i="5"/>
  <c r="IF22" i="5" s="1"/>
  <c r="EY21" i="5"/>
  <c r="EY13" i="5"/>
  <c r="EY22" i="5" s="1"/>
  <c r="AE21" i="5"/>
  <c r="AE13" i="5"/>
  <c r="AE22" i="5" s="1"/>
  <c r="GT21" i="5"/>
  <c r="GT13" i="5"/>
  <c r="GT22" i="5" s="1"/>
  <c r="GM21" i="5"/>
  <c r="GM13" i="5"/>
  <c r="GM22" i="5" s="1"/>
  <c r="GM23" i="5" s="1"/>
  <c r="GM24" i="5" s="1"/>
  <c r="GT23" i="5" l="1"/>
  <c r="GT24" i="5" s="1"/>
  <c r="IF23" i="5"/>
  <c r="IF24" i="5" s="1"/>
  <c r="EY23" i="5"/>
  <c r="EY24" i="5" s="1"/>
  <c r="BV23" i="5"/>
  <c r="BV24" i="5" s="1"/>
  <c r="AE23" i="5"/>
  <c r="AE24" i="5" s="1"/>
  <c r="JH23" i="5"/>
  <c r="JH24" i="5" s="1"/>
  <c r="IH23" i="5"/>
  <c r="IH24" i="5" s="1"/>
  <c r="AM12" i="4"/>
  <c r="AM21" i="4" s="1"/>
  <c r="AM20" i="4"/>
  <c r="AE12" i="4"/>
  <c r="AE20" i="4"/>
  <c r="AE21" i="4"/>
  <c r="M20" i="4"/>
  <c r="M12" i="4"/>
  <c r="M21" i="4" s="1"/>
  <c r="R20" i="4"/>
  <c r="R12" i="4"/>
  <c r="R21" i="4" s="1"/>
  <c r="AH12" i="4"/>
  <c r="AH21" i="4" s="1"/>
  <c r="AH20" i="4"/>
  <c r="K20" i="4"/>
  <c r="K12" i="4"/>
  <c r="K21" i="4" s="1"/>
  <c r="N12" i="4"/>
  <c r="N21" i="4" s="1"/>
  <c r="N20" i="4"/>
  <c r="AJ20" i="4"/>
  <c r="AJ12" i="4"/>
  <c r="AJ21" i="4" s="1"/>
  <c r="AJ22" i="4" s="1"/>
  <c r="AJ23" i="4" s="1"/>
  <c r="AG20" i="4"/>
  <c r="AG12" i="4"/>
  <c r="AG21" i="4" s="1"/>
  <c r="AD20" i="4"/>
  <c r="AD21" i="4"/>
  <c r="AD12" i="4"/>
  <c r="Z20" i="4"/>
  <c r="Z12" i="4"/>
  <c r="Z21" i="4" s="1"/>
  <c r="AN20" i="4"/>
  <c r="AN12" i="4"/>
  <c r="AN21" i="4" s="1"/>
  <c r="AB20" i="4"/>
  <c r="AB12" i="4"/>
  <c r="AB21" i="4" s="1"/>
  <c r="Y20" i="4"/>
  <c r="Y12" i="4"/>
  <c r="Y21" i="4" s="1"/>
  <c r="V20" i="4"/>
  <c r="V12" i="4"/>
  <c r="V21" i="4" s="1"/>
  <c r="S20" i="4"/>
  <c r="S12" i="4"/>
  <c r="S21" i="4" s="1"/>
  <c r="T20" i="4"/>
  <c r="T12" i="4"/>
  <c r="T21" i="4" s="1"/>
  <c r="J20" i="4"/>
  <c r="J12" i="4"/>
  <c r="J21" i="4" s="1"/>
  <c r="AR20" i="4"/>
  <c r="AR12" i="4"/>
  <c r="AR21" i="4" s="1"/>
  <c r="W20" i="4"/>
  <c r="W12" i="4"/>
  <c r="W21" i="4" s="1"/>
  <c r="X20" i="4"/>
  <c r="X12" i="4"/>
  <c r="X21" i="4" s="1"/>
  <c r="L20" i="4"/>
  <c r="L12" i="4"/>
  <c r="L21" i="4" s="1"/>
  <c r="AQ20" i="4"/>
  <c r="AQ12" i="4"/>
  <c r="AQ21" i="4" s="1"/>
  <c r="AA20" i="4"/>
  <c r="AA12" i="4"/>
  <c r="AA21" i="4" s="1"/>
  <c r="AC20" i="4"/>
  <c r="AC12" i="4"/>
  <c r="AC21" i="4" s="1"/>
  <c r="P20" i="4"/>
  <c r="P12" i="4"/>
  <c r="P21" i="4" s="1"/>
  <c r="AI20" i="4"/>
  <c r="AI12" i="4"/>
  <c r="AI21" i="4" s="1"/>
  <c r="AO20" i="4"/>
  <c r="AO12" i="4"/>
  <c r="AO21" i="4" s="1"/>
  <c r="AP12" i="4"/>
  <c r="AP21" i="4" s="1"/>
  <c r="AP20" i="4"/>
  <c r="AG22" i="4" l="1"/>
  <c r="AG23" i="4" s="1"/>
  <c r="AC22" i="4"/>
  <c r="AC23" i="4" s="1"/>
  <c r="AR22" i="4"/>
  <c r="AR23" i="4" s="1"/>
  <c r="AM22" i="4"/>
  <c r="AM23" i="4" s="1"/>
  <c r="J22" i="4"/>
  <c r="J23" i="4" s="1"/>
  <c r="S22" i="4"/>
  <c r="S23" i="4" s="1"/>
  <c r="AQ22" i="4"/>
  <c r="AQ23" i="4" s="1"/>
  <c r="W22" i="4"/>
  <c r="W23" i="4" s="1"/>
  <c r="Z22" i="4"/>
  <c r="Z23" i="4" s="1"/>
  <c r="M22" i="4"/>
  <c r="M23" i="4" s="1"/>
  <c r="AA22" i="4"/>
  <c r="AA23" i="4" s="1"/>
  <c r="V22" i="4"/>
  <c r="V23" i="4" s="1"/>
  <c r="AD22" i="4"/>
  <c r="AD23" i="4" s="1"/>
  <c r="K22" i="4"/>
  <c r="K23" i="4" s="1"/>
  <c r="AO22" i="4"/>
  <c r="AO23" i="4" s="1"/>
  <c r="N22" i="4"/>
  <c r="N23" i="4" s="1"/>
  <c r="R22" i="4"/>
  <c r="R23" i="4" s="1"/>
  <c r="P22" i="4"/>
  <c r="P23" i="4" s="1"/>
  <c r="T22" i="4"/>
  <c r="T23" i="4" s="1"/>
  <c r="AE22" i="4"/>
  <c r="AE23" i="4" s="1"/>
  <c r="AH22" i="4"/>
  <c r="AH23" i="4" s="1"/>
  <c r="AB22" i="4"/>
  <c r="AB23" i="4" s="1"/>
  <c r="AI22" i="4"/>
  <c r="AI23" i="4" s="1"/>
  <c r="Y22" i="4"/>
  <c r="Y23" i="4" s="1"/>
  <c r="X22" i="4"/>
  <c r="X23" i="4" s="1"/>
  <c r="AN22" i="4"/>
  <c r="AN23" i="4" s="1"/>
  <c r="L22" i="4"/>
  <c r="L23" i="4" s="1"/>
  <c r="AP22" i="4"/>
  <c r="AP23" i="4" s="1"/>
  <c r="BN20" i="3"/>
  <c r="BN12" i="3"/>
  <c r="BN21" i="3" s="1"/>
  <c r="EU20" i="3"/>
  <c r="EU12" i="3"/>
  <c r="EU21" i="3" s="1"/>
  <c r="CP20" i="3"/>
  <c r="CP12" i="3"/>
  <c r="CP21" i="3" s="1"/>
  <c r="AT20" i="3"/>
  <c r="AT12" i="3"/>
  <c r="AT21" i="3" s="1"/>
  <c r="CW20" i="3"/>
  <c r="CW12" i="3"/>
  <c r="CW21" i="3" s="1"/>
  <c r="AP20" i="2"/>
  <c r="AP12" i="2"/>
  <c r="AP21" i="2" s="1"/>
  <c r="AS20" i="2"/>
  <c r="AS21" i="2"/>
  <c r="BH21" i="2"/>
  <c r="BH20" i="2"/>
  <c r="AI20" i="2"/>
  <c r="AI21" i="2"/>
  <c r="AE20" i="2"/>
  <c r="AE21" i="2"/>
  <c r="AE22" i="2" l="1"/>
  <c r="AE23" i="2" s="1"/>
  <c r="AS22" i="2"/>
  <c r="AS23" i="2" s="1"/>
  <c r="AP22" i="2"/>
  <c r="AP23" i="2" s="1"/>
  <c r="EU22" i="3"/>
  <c r="EU23" i="3" s="1"/>
  <c r="CP22" i="3"/>
  <c r="CP23" i="3" s="1"/>
  <c r="AT22" i="3"/>
  <c r="AT23" i="3" s="1"/>
  <c r="CW22" i="3"/>
  <c r="CW23" i="3" s="1"/>
  <c r="BN22" i="3"/>
  <c r="BN23" i="3" s="1"/>
  <c r="BH22" i="2"/>
  <c r="BH23" i="2" s="1"/>
  <c r="AI22" i="2"/>
  <c r="AI23" i="2" s="1"/>
  <c r="AN20" i="2"/>
  <c r="AN21" i="2"/>
  <c r="AN22" i="2" l="1"/>
  <c r="AN23" i="2" s="1"/>
  <c r="Z20" i="3"/>
  <c r="Z12" i="3"/>
  <c r="Z21" i="3" s="1"/>
  <c r="Z22" i="3" s="1"/>
  <c r="Z23" i="3" s="1"/>
  <c r="Y20" i="3"/>
  <c r="Y12" i="3"/>
  <c r="Y21" i="3" s="1"/>
  <c r="R20" i="3"/>
  <c r="R12" i="3"/>
  <c r="R21" i="3" s="1"/>
  <c r="R22" i="3" s="1"/>
  <c r="R23" i="3" s="1"/>
  <c r="P20" i="3"/>
  <c r="P12" i="3"/>
  <c r="P21" i="3" s="1"/>
  <c r="J20" i="3"/>
  <c r="J12" i="3"/>
  <c r="J21" i="3" s="1"/>
  <c r="C20" i="3"/>
  <c r="C12" i="3"/>
  <c r="C21" i="3" s="1"/>
  <c r="U20" i="3"/>
  <c r="U12" i="3"/>
  <c r="U21" i="3" s="1"/>
  <c r="U22" i="3" s="1"/>
  <c r="U23" i="3" s="1"/>
  <c r="CD20" i="3"/>
  <c r="CD12" i="3"/>
  <c r="CD21" i="3" s="1"/>
  <c r="CD22" i="3" s="1"/>
  <c r="CD23" i="3" s="1"/>
  <c r="Y22" i="3" l="1"/>
  <c r="Y23" i="3" s="1"/>
  <c r="P22" i="3"/>
  <c r="P23" i="3" s="1"/>
  <c r="J22" i="3"/>
  <c r="J23" i="3" s="1"/>
  <c r="C22" i="3"/>
  <c r="C23" i="3" s="1"/>
  <c r="W12" i="3"/>
  <c r="W21" i="3" s="1"/>
  <c r="W20" i="3"/>
  <c r="W22" i="3" l="1"/>
  <c r="W23" i="3" s="1"/>
  <c r="F20" i="2"/>
  <c r="F12" i="2"/>
  <c r="F21" i="2" s="1"/>
  <c r="F22" i="2" l="1"/>
  <c r="F23" i="2" s="1"/>
  <c r="BL12" i="7"/>
  <c r="BL21" i="7" s="1"/>
  <c r="BL20" i="7"/>
  <c r="BB20" i="4"/>
  <c r="BA20" i="4"/>
  <c r="AZ20" i="4"/>
  <c r="U20" i="4"/>
  <c r="Q20" i="4"/>
  <c r="O20" i="4"/>
  <c r="B20" i="4"/>
  <c r="BB12" i="4"/>
  <c r="BB21" i="4" s="1"/>
  <c r="BA12" i="4"/>
  <c r="BA21" i="4" s="1"/>
  <c r="AZ12" i="4"/>
  <c r="AZ21" i="4" s="1"/>
  <c r="U12" i="4"/>
  <c r="U21" i="4" s="1"/>
  <c r="Q12" i="4"/>
  <c r="Q21" i="4" s="1"/>
  <c r="O12" i="4"/>
  <c r="O21" i="4" s="1"/>
  <c r="B12" i="4"/>
  <c r="B21" i="4" s="1"/>
  <c r="BL22" i="7" l="1"/>
  <c r="BL23" i="7" s="1"/>
  <c r="BA22" i="4"/>
  <c r="BA23" i="4" s="1"/>
  <c r="AZ22" i="4"/>
  <c r="AZ23" i="4" s="1"/>
  <c r="B22" i="4"/>
  <c r="B23" i="4" s="1"/>
  <c r="U22" i="4"/>
  <c r="U23" i="4" s="1"/>
  <c r="BB22" i="4"/>
  <c r="BB23" i="4" s="1"/>
  <c r="O22" i="4"/>
  <c r="O23" i="4" s="1"/>
  <c r="Q22" i="4"/>
  <c r="Q23" i="4" s="1"/>
  <c r="M12" i="2"/>
  <c r="M21" i="2" s="1"/>
  <c r="M20" i="2"/>
  <c r="BS20" i="2"/>
  <c r="BS12" i="2"/>
  <c r="BS21" i="2" s="1"/>
  <c r="E20" i="9"/>
  <c r="E12" i="9"/>
  <c r="E21" i="9" s="1"/>
  <c r="D12" i="11"/>
  <c r="D21" i="11" s="1"/>
  <c r="D20" i="11"/>
  <c r="CE12" i="2"/>
  <c r="CE21" i="2" s="1"/>
  <c r="CE20" i="2"/>
  <c r="L12" i="2"/>
  <c r="L21" i="2" s="1"/>
  <c r="L20" i="2"/>
  <c r="K20" i="2"/>
  <c r="K12" i="2"/>
  <c r="K21" i="2" s="1"/>
  <c r="H20" i="11"/>
  <c r="H12" i="11"/>
  <c r="H21" i="11" s="1"/>
  <c r="C20" i="11"/>
  <c r="C12" i="11"/>
  <c r="C21" i="11" s="1"/>
  <c r="K12" i="9"/>
  <c r="K21" i="9" s="1"/>
  <c r="L12" i="9"/>
  <c r="L21" i="9" s="1"/>
  <c r="M12" i="9"/>
  <c r="N12" i="9"/>
  <c r="N21" i="9" s="1"/>
  <c r="O12" i="9"/>
  <c r="O21" i="9" s="1"/>
  <c r="K20" i="9"/>
  <c r="L20" i="9"/>
  <c r="M20" i="9"/>
  <c r="N20" i="9"/>
  <c r="O20" i="9"/>
  <c r="M21" i="9"/>
  <c r="F20" i="9"/>
  <c r="F12" i="9"/>
  <c r="F21" i="9" s="1"/>
  <c r="EF20" i="3"/>
  <c r="EF12" i="3"/>
  <c r="EF21" i="3" s="1"/>
  <c r="EE20" i="3"/>
  <c r="EE12" i="3"/>
  <c r="EE21" i="3" s="1"/>
  <c r="DL21" i="5"/>
  <c r="DL13" i="5"/>
  <c r="DL22" i="5" s="1"/>
  <c r="CV20" i="3"/>
  <c r="CV12" i="3"/>
  <c r="CV21" i="3" s="1"/>
  <c r="CX20" i="3"/>
  <c r="CX12" i="3"/>
  <c r="CX21" i="3" s="1"/>
  <c r="P20" i="2"/>
  <c r="P12" i="2"/>
  <c r="P21" i="2" s="1"/>
  <c r="BJ20" i="3"/>
  <c r="BJ12" i="3"/>
  <c r="BJ21" i="3" s="1"/>
  <c r="CS20" i="3"/>
  <c r="CS12" i="3"/>
  <c r="CS21" i="3" s="1"/>
  <c r="DH20" i="3"/>
  <c r="DH12" i="3"/>
  <c r="DH21" i="3" s="1"/>
  <c r="AK20" i="3"/>
  <c r="AK12" i="3"/>
  <c r="AK21" i="3" s="1"/>
  <c r="BL20" i="3"/>
  <c r="BL12" i="3"/>
  <c r="BL21" i="3" s="1"/>
  <c r="BL20" i="2"/>
  <c r="BN20" i="2"/>
  <c r="BO20" i="2"/>
  <c r="BO22" i="2" s="1"/>
  <c r="BN21" i="2"/>
  <c r="BO21" i="2"/>
  <c r="BL12" i="2"/>
  <c r="BL21" i="2" s="1"/>
  <c r="CK20" i="2"/>
  <c r="CK12" i="2"/>
  <c r="CK21" i="2" s="1"/>
  <c r="DE20" i="3"/>
  <c r="DE12" i="3"/>
  <c r="DE21" i="3" s="1"/>
  <c r="AF20" i="3"/>
  <c r="AF12" i="3"/>
  <c r="AF21" i="3" s="1"/>
  <c r="AU20" i="2"/>
  <c r="AU12" i="2"/>
  <c r="AU21" i="2" s="1"/>
  <c r="U20" i="2"/>
  <c r="U12" i="2"/>
  <c r="U21" i="2" s="1"/>
  <c r="O22" i="9" l="1"/>
  <c r="O23" i="9" s="1"/>
  <c r="K22" i="9"/>
  <c r="K23" i="9" s="1"/>
  <c r="M22" i="9"/>
  <c r="M23" i="9" s="1"/>
  <c r="BL22" i="2"/>
  <c r="BL23" i="2" s="1"/>
  <c r="CS22" i="3"/>
  <c r="CS23" i="3" s="1"/>
  <c r="CX22" i="3"/>
  <c r="CX23" i="3" s="1"/>
  <c r="EF22" i="3"/>
  <c r="EF23" i="3" s="1"/>
  <c r="BL22" i="3"/>
  <c r="BL23" i="3" s="1"/>
  <c r="AF22" i="3"/>
  <c r="AF23" i="3" s="1"/>
  <c r="BJ22" i="3"/>
  <c r="BJ23" i="3" s="1"/>
  <c r="DH22" i="3"/>
  <c r="DH23" i="3" s="1"/>
  <c r="AK22" i="3"/>
  <c r="AK23" i="3" s="1"/>
  <c r="CV22" i="3"/>
  <c r="CV23" i="3" s="1"/>
  <c r="DE22" i="3"/>
  <c r="DE23" i="3" s="1"/>
  <c r="L22" i="9"/>
  <c r="L23" i="9" s="1"/>
  <c r="N22" i="9"/>
  <c r="N23" i="9" s="1"/>
  <c r="P22" i="2"/>
  <c r="P23" i="2" s="1"/>
  <c r="K22" i="2"/>
  <c r="K23" i="2" s="1"/>
  <c r="H22" i="11"/>
  <c r="H23" i="11" s="1"/>
  <c r="M22" i="2"/>
  <c r="M23" i="2" s="1"/>
  <c r="BS22" i="2"/>
  <c r="BS23" i="2" s="1"/>
  <c r="E22" i="9"/>
  <c r="E23" i="9" s="1"/>
  <c r="D22" i="11"/>
  <c r="D23" i="11" s="1"/>
  <c r="CE22" i="2"/>
  <c r="CE23" i="2" s="1"/>
  <c r="L22" i="2"/>
  <c r="L23" i="2" s="1"/>
  <c r="C22" i="11"/>
  <c r="C23" i="11" s="1"/>
  <c r="DL23" i="5"/>
  <c r="DL24" i="5" s="1"/>
  <c r="F22" i="9"/>
  <c r="F23" i="9" s="1"/>
  <c r="EE22" i="3"/>
  <c r="EE23" i="3" s="1"/>
  <c r="AU22" i="2"/>
  <c r="AU23" i="2" s="1"/>
  <c r="CK22" i="2"/>
  <c r="CK23" i="2" s="1"/>
  <c r="BN22" i="2"/>
  <c r="U22" i="2"/>
  <c r="U23" i="2" s="1"/>
  <c r="AR21" i="5"/>
  <c r="AR13" i="5"/>
  <c r="AR22" i="5" s="1"/>
  <c r="AQ21" i="5"/>
  <c r="AQ13" i="5"/>
  <c r="AQ22" i="5" s="1"/>
  <c r="AO21" i="5"/>
  <c r="AO13" i="5"/>
  <c r="AO22" i="5" s="1"/>
  <c r="AN13" i="5"/>
  <c r="AN22" i="5" s="1"/>
  <c r="AN21" i="5"/>
  <c r="AK21" i="5"/>
  <c r="AK13" i="5"/>
  <c r="AK22" i="5" s="1"/>
  <c r="AL21" i="5"/>
  <c r="AL13" i="5"/>
  <c r="AL22" i="5" s="1"/>
  <c r="AI21" i="5"/>
  <c r="AI13" i="5"/>
  <c r="AI22" i="5" s="1"/>
  <c r="AH21" i="5"/>
  <c r="AH13" i="5"/>
  <c r="AH22" i="5" s="1"/>
  <c r="T21" i="5"/>
  <c r="T13" i="5"/>
  <c r="T22" i="5" s="1"/>
  <c r="AG21" i="5"/>
  <c r="AG13" i="5"/>
  <c r="AG22" i="5" s="1"/>
  <c r="AF21" i="5"/>
  <c r="AF13" i="5"/>
  <c r="AF22" i="5" s="1"/>
  <c r="AD21" i="5"/>
  <c r="AD13" i="5"/>
  <c r="AD22" i="5" s="1"/>
  <c r="AA21" i="5"/>
  <c r="AA13" i="5"/>
  <c r="AA22" i="5" s="1"/>
  <c r="Z21" i="5"/>
  <c r="Z13" i="5"/>
  <c r="Z22" i="5" s="1"/>
  <c r="Y21" i="5"/>
  <c r="Y13" i="5"/>
  <c r="Y22" i="5" s="1"/>
  <c r="X21" i="5"/>
  <c r="X13" i="5"/>
  <c r="X22" i="5" s="1"/>
  <c r="V21" i="5"/>
  <c r="V13" i="5"/>
  <c r="V22" i="5" s="1"/>
  <c r="U21" i="5"/>
  <c r="U13" i="5"/>
  <c r="U22" i="5" s="1"/>
  <c r="C13" i="5"/>
  <c r="C22" i="5" s="1"/>
  <c r="C21" i="5"/>
  <c r="E21" i="5"/>
  <c r="E13" i="5"/>
  <c r="E22" i="5" s="1"/>
  <c r="D21" i="5"/>
  <c r="D13" i="5"/>
  <c r="D22" i="5" s="1"/>
  <c r="AG23" i="5" l="1"/>
  <c r="AG24" i="5" s="1"/>
  <c r="AL23" i="5"/>
  <c r="AL24" i="5" s="1"/>
  <c r="AO23" i="5"/>
  <c r="AO24" i="5" s="1"/>
  <c r="AN23" i="5"/>
  <c r="AN24" i="5" s="1"/>
  <c r="Y23" i="5"/>
  <c r="Y24" i="5" s="1"/>
  <c r="AF23" i="5"/>
  <c r="AF24" i="5" s="1"/>
  <c r="AK23" i="5"/>
  <c r="AK24" i="5" s="1"/>
  <c r="C23" i="5"/>
  <c r="C24" i="5" s="1"/>
  <c r="AA23" i="5"/>
  <c r="AA24" i="5" s="1"/>
  <c r="X23" i="5"/>
  <c r="X24" i="5" s="1"/>
  <c r="AH23" i="5"/>
  <c r="AH24" i="5" s="1"/>
  <c r="AD23" i="5"/>
  <c r="AD24" i="5" s="1"/>
  <c r="AI23" i="5"/>
  <c r="AI24" i="5" s="1"/>
  <c r="AR23" i="5"/>
  <c r="AR24" i="5" s="1"/>
  <c r="Z23" i="5"/>
  <c r="Z24" i="5" s="1"/>
  <c r="T23" i="5"/>
  <c r="T24" i="5" s="1"/>
  <c r="E23" i="5"/>
  <c r="E24" i="5" s="1"/>
  <c r="V23" i="5"/>
  <c r="V24" i="5" s="1"/>
  <c r="AQ23" i="5"/>
  <c r="AQ24" i="5" s="1"/>
  <c r="U23" i="5"/>
  <c r="U24" i="5" s="1"/>
  <c r="D23" i="5"/>
  <c r="D24" i="5" s="1"/>
  <c r="C21" i="15"/>
  <c r="E21" i="15"/>
  <c r="F21" i="15"/>
  <c r="B21" i="15"/>
  <c r="G21" i="15"/>
  <c r="H21" i="15"/>
  <c r="I21" i="15"/>
  <c r="J21" i="15"/>
  <c r="C13" i="15"/>
  <c r="C22" i="15" s="1"/>
  <c r="E13" i="15"/>
  <c r="E22" i="15" s="1"/>
  <c r="F13" i="15"/>
  <c r="F22" i="15" s="1"/>
  <c r="F23" i="15" s="1"/>
  <c r="F24" i="15" s="1"/>
  <c r="B13" i="15"/>
  <c r="B22" i="15" s="1"/>
  <c r="G13" i="15"/>
  <c r="G22" i="15" s="1"/>
  <c r="G23" i="15" s="1"/>
  <c r="G24" i="15" s="1"/>
  <c r="H13" i="15"/>
  <c r="H22" i="15" s="1"/>
  <c r="H23" i="15" s="1"/>
  <c r="H24" i="15" s="1"/>
  <c r="I13" i="15"/>
  <c r="I22" i="15" s="1"/>
  <c r="I23" i="15" s="1"/>
  <c r="I24" i="15" s="1"/>
  <c r="J13" i="15"/>
  <c r="J22" i="15" s="1"/>
  <c r="D21" i="15"/>
  <c r="D13" i="15"/>
  <c r="D22" i="15" s="1"/>
  <c r="H20" i="1"/>
  <c r="H21" i="1"/>
  <c r="H12" i="1"/>
  <c r="Q20" i="1"/>
  <c r="Q22" i="1" s="1"/>
  <c r="Q21" i="1"/>
  <c r="Q12" i="1"/>
  <c r="N20" i="1"/>
  <c r="N21" i="1"/>
  <c r="N12" i="1"/>
  <c r="G20" i="1"/>
  <c r="G21" i="1"/>
  <c r="G12" i="1"/>
  <c r="AV20" i="1"/>
  <c r="AV12" i="1"/>
  <c r="AV21" i="1" s="1"/>
  <c r="W20" i="1"/>
  <c r="W21" i="1"/>
  <c r="W12" i="1"/>
  <c r="AL20" i="1"/>
  <c r="AL21" i="1"/>
  <c r="AL12" i="1"/>
  <c r="AI20" i="1"/>
  <c r="AI21" i="1"/>
  <c r="AI12" i="1"/>
  <c r="R20" i="1"/>
  <c r="S20" i="1"/>
  <c r="R21" i="1"/>
  <c r="S21" i="1"/>
  <c r="S22" i="1" s="1"/>
  <c r="S23" i="1" s="1"/>
  <c r="R12" i="1"/>
  <c r="S12" i="1"/>
  <c r="E20" i="1"/>
  <c r="E21" i="1"/>
  <c r="E12" i="1"/>
  <c r="AS20" i="1"/>
  <c r="AT20" i="1"/>
  <c r="AT12" i="1"/>
  <c r="AT21" i="1" s="1"/>
  <c r="AT22" i="1" s="1"/>
  <c r="AT23" i="1" s="1"/>
  <c r="U20" i="1"/>
  <c r="V20" i="1"/>
  <c r="V21" i="1"/>
  <c r="V12" i="1"/>
  <c r="AD20" i="1"/>
  <c r="AD21" i="1"/>
  <c r="AD12" i="1"/>
  <c r="AG20" i="1"/>
  <c r="AG21" i="1"/>
  <c r="AG12" i="1"/>
  <c r="AH20" i="1"/>
  <c r="AH21" i="1"/>
  <c r="AH12" i="1"/>
  <c r="O20" i="1"/>
  <c r="O21" i="1"/>
  <c r="O12" i="1"/>
  <c r="AC20" i="1"/>
  <c r="AC21" i="1"/>
  <c r="AC12" i="1"/>
  <c r="K20" i="1"/>
  <c r="K21" i="1"/>
  <c r="K12" i="1"/>
  <c r="I20" i="1"/>
  <c r="I21" i="1"/>
  <c r="I12" i="1"/>
  <c r="F20" i="1"/>
  <c r="F21" i="1"/>
  <c r="F12" i="1"/>
  <c r="AW20" i="1"/>
  <c r="AW21" i="1"/>
  <c r="AW12" i="1"/>
  <c r="AF20" i="1"/>
  <c r="AF21" i="1"/>
  <c r="AF12" i="1"/>
  <c r="U21" i="1"/>
  <c r="U12" i="1"/>
  <c r="C20" i="1"/>
  <c r="C22" i="1" s="1"/>
  <c r="C23" i="1" s="1"/>
  <c r="C21" i="1"/>
  <c r="C12" i="1"/>
  <c r="R20" i="12"/>
  <c r="R12" i="12"/>
  <c r="R21" i="12" s="1"/>
  <c r="C20" i="12"/>
  <c r="C12" i="12"/>
  <c r="C21" i="12" s="1"/>
  <c r="O20" i="12"/>
  <c r="O12" i="12"/>
  <c r="O21" i="12" s="1"/>
  <c r="AI20" i="12"/>
  <c r="AI12" i="12"/>
  <c r="AI21" i="12" s="1"/>
  <c r="AD20" i="12"/>
  <c r="AD12" i="12"/>
  <c r="AD21" i="12" s="1"/>
  <c r="AD22" i="12" s="1"/>
  <c r="AD23" i="12" s="1"/>
  <c r="AB20" i="12"/>
  <c r="AB12" i="12"/>
  <c r="AB21" i="12" s="1"/>
  <c r="H20" i="12"/>
  <c r="H12" i="12"/>
  <c r="H21" i="12" s="1"/>
  <c r="AK20" i="12"/>
  <c r="AL20" i="12"/>
  <c r="AM20" i="12"/>
  <c r="AN20" i="12"/>
  <c r="AO20" i="12"/>
  <c r="AP20" i="12"/>
  <c r="AQ20" i="12"/>
  <c r="AR20" i="12"/>
  <c r="AK12" i="12"/>
  <c r="AK21" i="12" s="1"/>
  <c r="AK22" i="12" s="1"/>
  <c r="AK23" i="12" s="1"/>
  <c r="AL12" i="12"/>
  <c r="AL21" i="12" s="1"/>
  <c r="AM12" i="12"/>
  <c r="AM21" i="12" s="1"/>
  <c r="AM22" i="12" s="1"/>
  <c r="AM23" i="12" s="1"/>
  <c r="AN12" i="12"/>
  <c r="AN21" i="12" s="1"/>
  <c r="AN22" i="12" s="1"/>
  <c r="AN23" i="12" s="1"/>
  <c r="AO12" i="12"/>
  <c r="AO21" i="12" s="1"/>
  <c r="AO22" i="12" s="1"/>
  <c r="AO23" i="12" s="1"/>
  <c r="AP12" i="12"/>
  <c r="AP21" i="12" s="1"/>
  <c r="AP22" i="12" s="1"/>
  <c r="AP23" i="12" s="1"/>
  <c r="AQ12" i="12"/>
  <c r="AQ21" i="12" s="1"/>
  <c r="AQ22" i="12" s="1"/>
  <c r="AQ23" i="12" s="1"/>
  <c r="AR12" i="12"/>
  <c r="AR21" i="12" s="1"/>
  <c r="AR22" i="12" s="1"/>
  <c r="AR23" i="12" s="1"/>
  <c r="W12" i="12"/>
  <c r="Q12" i="12"/>
  <c r="Q21" i="12" s="1"/>
  <c r="P12" i="12"/>
  <c r="P21" i="12" s="1"/>
  <c r="D12" i="12"/>
  <c r="D21" i="12" s="1"/>
  <c r="I12" i="12"/>
  <c r="I21" i="12" s="1"/>
  <c r="AJ12" i="12"/>
  <c r="AJ21" i="12" s="1"/>
  <c r="W20" i="12"/>
  <c r="Q20" i="12"/>
  <c r="P20" i="12"/>
  <c r="D20" i="12"/>
  <c r="I20" i="12"/>
  <c r="AJ20" i="12"/>
  <c r="W21" i="12"/>
  <c r="Y20" i="12"/>
  <c r="Z20" i="12"/>
  <c r="E20" i="12"/>
  <c r="N20" i="12"/>
  <c r="AG20" i="12"/>
  <c r="AA20" i="12"/>
  <c r="S20" i="12"/>
  <c r="X20" i="12"/>
  <c r="Y12" i="12"/>
  <c r="Y21" i="12" s="1"/>
  <c r="Z12" i="12"/>
  <c r="Z21" i="12" s="1"/>
  <c r="E12" i="12"/>
  <c r="E21" i="12" s="1"/>
  <c r="N12" i="12"/>
  <c r="N21" i="12" s="1"/>
  <c r="AG12" i="12"/>
  <c r="AG21" i="12" s="1"/>
  <c r="AG22" i="12" s="1"/>
  <c r="AG23" i="12" s="1"/>
  <c r="AA12" i="12"/>
  <c r="AA21" i="12" s="1"/>
  <c r="S12" i="12"/>
  <c r="S21" i="12" s="1"/>
  <c r="X12" i="12"/>
  <c r="X21" i="12" s="1"/>
  <c r="U12" i="12"/>
  <c r="V12" i="12"/>
  <c r="T12" i="12"/>
  <c r="AF12" i="12"/>
  <c r="AF21" i="12" s="1"/>
  <c r="U20" i="12"/>
  <c r="V20" i="12"/>
  <c r="T20" i="12"/>
  <c r="AF20" i="12"/>
  <c r="U21" i="12"/>
  <c r="V21" i="12"/>
  <c r="T21" i="12"/>
  <c r="E20" i="13"/>
  <c r="CJ20" i="2"/>
  <c r="CJ12" i="2"/>
  <c r="CJ21" i="2" s="1"/>
  <c r="BT20" i="2"/>
  <c r="BT12" i="2"/>
  <c r="BT21" i="2" s="1"/>
  <c r="AR20" i="2"/>
  <c r="AR12" i="2"/>
  <c r="AR21" i="2" s="1"/>
  <c r="CI20" i="2"/>
  <c r="CI12" i="2"/>
  <c r="CI21" i="2" s="1"/>
  <c r="BC20" i="2"/>
  <c r="BC12" i="2"/>
  <c r="BC21" i="2" s="1"/>
  <c r="EC20" i="3"/>
  <c r="EC12" i="3"/>
  <c r="EC21" i="3" s="1"/>
  <c r="AY20" i="6"/>
  <c r="AY12" i="6"/>
  <c r="AY21" i="6" s="1"/>
  <c r="M12" i="1"/>
  <c r="D12" i="1"/>
  <c r="AS12" i="1"/>
  <c r="AS21" i="1" s="1"/>
  <c r="J12" i="1"/>
  <c r="AY12" i="1"/>
  <c r="BA12" i="1"/>
  <c r="BB12" i="1"/>
  <c r="BC12" i="1"/>
  <c r="BD12" i="1"/>
  <c r="BE12" i="1"/>
  <c r="BF12" i="1"/>
  <c r="BG12" i="1"/>
  <c r="D20" i="1"/>
  <c r="J20" i="1"/>
  <c r="AY20" i="1"/>
  <c r="BA20" i="1"/>
  <c r="BB20" i="1"/>
  <c r="BC20" i="1"/>
  <c r="BD20" i="1"/>
  <c r="BE20" i="1"/>
  <c r="BF20" i="1"/>
  <c r="BG20" i="1"/>
  <c r="D21" i="1"/>
  <c r="J21" i="1"/>
  <c r="AY21" i="1"/>
  <c r="BA21" i="1"/>
  <c r="BB21" i="1"/>
  <c r="BC21" i="1"/>
  <c r="BD21" i="1"/>
  <c r="BE21" i="1"/>
  <c r="BF21" i="1"/>
  <c r="BG21" i="1"/>
  <c r="AN12" i="1"/>
  <c r="AN21" i="1" s="1"/>
  <c r="AM12" i="1"/>
  <c r="M20" i="1"/>
  <c r="M21" i="1"/>
  <c r="B12" i="1"/>
  <c r="X12" i="1"/>
  <c r="Y12" i="1"/>
  <c r="Z12" i="1"/>
  <c r="AA12" i="1"/>
  <c r="AB12" i="1"/>
  <c r="K12" i="13"/>
  <c r="L12" i="13"/>
  <c r="M12" i="13"/>
  <c r="N12" i="13"/>
  <c r="N21" i="13" s="1"/>
  <c r="O12" i="13"/>
  <c r="O21" i="13" s="1"/>
  <c r="P12" i="13"/>
  <c r="P21" i="13" s="1"/>
  <c r="Q12" i="13"/>
  <c r="Q21" i="13" s="1"/>
  <c r="Q22" i="13" s="1"/>
  <c r="Q23" i="13" s="1"/>
  <c r="R12" i="13"/>
  <c r="R21" i="13" s="1"/>
  <c r="S12" i="13"/>
  <c r="T12" i="13"/>
  <c r="T21" i="13" s="1"/>
  <c r="U12" i="13"/>
  <c r="U21" i="13" s="1"/>
  <c r="U22" i="13" s="1"/>
  <c r="U23" i="13" s="1"/>
  <c r="K20" i="13"/>
  <c r="L20" i="13"/>
  <c r="M20" i="13"/>
  <c r="N20" i="13"/>
  <c r="O20" i="13"/>
  <c r="P20" i="13"/>
  <c r="Q20" i="13"/>
  <c r="R20" i="13"/>
  <c r="S20" i="13"/>
  <c r="T20" i="13"/>
  <c r="U20" i="13"/>
  <c r="K21" i="13"/>
  <c r="L21" i="13"/>
  <c r="M21" i="13"/>
  <c r="S21" i="13"/>
  <c r="S22" i="13" s="1"/>
  <c r="S23" i="13" s="1"/>
  <c r="F20" i="13"/>
  <c r="D20" i="13"/>
  <c r="G20" i="13"/>
  <c r="H20" i="13"/>
  <c r="I20" i="13"/>
  <c r="B20" i="13"/>
  <c r="J20" i="13"/>
  <c r="F12" i="13"/>
  <c r="F21" i="13" s="1"/>
  <c r="D12" i="13"/>
  <c r="D21" i="13" s="1"/>
  <c r="E12" i="13"/>
  <c r="E21" i="13" s="1"/>
  <c r="G12" i="13"/>
  <c r="G21" i="13" s="1"/>
  <c r="H12" i="13"/>
  <c r="H21" i="13" s="1"/>
  <c r="I12" i="13"/>
  <c r="I21" i="13" s="1"/>
  <c r="B12" i="13"/>
  <c r="B21" i="13" s="1"/>
  <c r="B22" i="13" s="1"/>
  <c r="B23" i="13" s="1"/>
  <c r="J12" i="13"/>
  <c r="J21" i="13" s="1"/>
  <c r="C20" i="13"/>
  <c r="C12" i="13"/>
  <c r="C21" i="13" s="1"/>
  <c r="J20" i="12"/>
  <c r="B20" i="12"/>
  <c r="AH20" i="12"/>
  <c r="M20" i="12"/>
  <c r="AC20" i="12"/>
  <c r="G20" i="12"/>
  <c r="L20" i="12"/>
  <c r="AE20" i="12"/>
  <c r="J12" i="12"/>
  <c r="J21" i="12" s="1"/>
  <c r="B12" i="12"/>
  <c r="B21" i="12" s="1"/>
  <c r="AH12" i="12"/>
  <c r="AH21" i="12" s="1"/>
  <c r="M12" i="12"/>
  <c r="M21" i="12" s="1"/>
  <c r="AC12" i="12"/>
  <c r="AC21" i="12" s="1"/>
  <c r="G12" i="12"/>
  <c r="G21" i="12" s="1"/>
  <c r="L12" i="12"/>
  <c r="L21" i="12" s="1"/>
  <c r="AE12" i="12"/>
  <c r="AE21" i="12" s="1"/>
  <c r="F20" i="12"/>
  <c r="F12" i="12"/>
  <c r="F21" i="12" s="1"/>
  <c r="B12" i="2"/>
  <c r="B21" i="2" s="1"/>
  <c r="B20" i="2"/>
  <c r="M12" i="11"/>
  <c r="M21" i="11" s="1"/>
  <c r="N12" i="11"/>
  <c r="N21" i="11" s="1"/>
  <c r="O12" i="11"/>
  <c r="O21" i="11" s="1"/>
  <c r="P12" i="11"/>
  <c r="P21" i="11" s="1"/>
  <c r="Q12" i="11"/>
  <c r="Q21" i="11" s="1"/>
  <c r="G20" i="11"/>
  <c r="I20" i="11"/>
  <c r="E20" i="11"/>
  <c r="J20" i="11"/>
  <c r="B20" i="11"/>
  <c r="K20" i="11"/>
  <c r="L20" i="11"/>
  <c r="M20" i="11"/>
  <c r="N20" i="11"/>
  <c r="O20" i="11"/>
  <c r="P20" i="11"/>
  <c r="Q20" i="11"/>
  <c r="G12" i="11"/>
  <c r="G21" i="11" s="1"/>
  <c r="I12" i="11"/>
  <c r="I21" i="11" s="1"/>
  <c r="E12" i="11"/>
  <c r="E21" i="11" s="1"/>
  <c r="J12" i="11"/>
  <c r="J21" i="11" s="1"/>
  <c r="B12" i="11"/>
  <c r="B21" i="11" s="1"/>
  <c r="K12" i="11"/>
  <c r="K21" i="11" s="1"/>
  <c r="L12" i="11"/>
  <c r="L21" i="11" s="1"/>
  <c r="F20" i="11"/>
  <c r="F12" i="11"/>
  <c r="F21" i="11" s="1"/>
  <c r="AL22" i="12" l="1"/>
  <c r="AL23" i="12" s="1"/>
  <c r="L22" i="11"/>
  <c r="L23" i="11" s="1"/>
  <c r="K22" i="11"/>
  <c r="K23" i="11" s="1"/>
  <c r="N22" i="11"/>
  <c r="N23" i="11" s="1"/>
  <c r="B22" i="11"/>
  <c r="B23" i="11" s="1"/>
  <c r="L22" i="13"/>
  <c r="L23" i="13" s="1"/>
  <c r="R22" i="13"/>
  <c r="R23" i="13" s="1"/>
  <c r="T22" i="13"/>
  <c r="T23" i="13" s="1"/>
  <c r="P22" i="13"/>
  <c r="P23" i="13" s="1"/>
  <c r="O22" i="11"/>
  <c r="O23" i="11" s="1"/>
  <c r="P22" i="11"/>
  <c r="P23" i="11" s="1"/>
  <c r="W22" i="1"/>
  <c r="W23" i="1" s="1"/>
  <c r="V22" i="1"/>
  <c r="V23" i="1" s="1"/>
  <c r="R22" i="1"/>
  <c r="R23" i="1" s="1"/>
  <c r="U22" i="1"/>
  <c r="U23" i="1" s="1"/>
  <c r="AS22" i="1"/>
  <c r="AS23" i="1" s="1"/>
  <c r="N22" i="1"/>
  <c r="AI22" i="1"/>
  <c r="AI23" i="1" s="1"/>
  <c r="G22" i="1"/>
  <c r="G23" i="1" s="1"/>
  <c r="AL22" i="1"/>
  <c r="AL23" i="1" s="1"/>
  <c r="BD22" i="1"/>
  <c r="BD23" i="1" s="1"/>
  <c r="I22" i="1"/>
  <c r="I23" i="1" s="1"/>
  <c r="AH22" i="1"/>
  <c r="AH23" i="1" s="1"/>
  <c r="E22" i="1"/>
  <c r="E23" i="1" s="1"/>
  <c r="AV22" i="1"/>
  <c r="AV23" i="1" s="1"/>
  <c r="H22" i="1"/>
  <c r="H23" i="1" s="1"/>
  <c r="T22" i="12"/>
  <c r="T23" i="12" s="1"/>
  <c r="H22" i="13"/>
  <c r="H23" i="13" s="1"/>
  <c r="N22" i="13"/>
  <c r="N23" i="13" s="1"/>
  <c r="O22" i="13"/>
  <c r="O23" i="13" s="1"/>
  <c r="M22" i="13"/>
  <c r="M23" i="13" s="1"/>
  <c r="AI22" i="12"/>
  <c r="AI23" i="12" s="1"/>
  <c r="R22" i="12"/>
  <c r="R23" i="12" s="1"/>
  <c r="O22" i="12"/>
  <c r="O23" i="12" s="1"/>
  <c r="C22" i="12"/>
  <c r="C23" i="12" s="1"/>
  <c r="M22" i="11"/>
  <c r="M23" i="11" s="1"/>
  <c r="G22" i="11"/>
  <c r="G23" i="11" s="1"/>
  <c r="Q22" i="11"/>
  <c r="Q23" i="11" s="1"/>
  <c r="E23" i="15"/>
  <c r="E24" i="15" s="1"/>
  <c r="J23" i="15"/>
  <c r="J24" i="15" s="1"/>
  <c r="F22" i="13"/>
  <c r="F23" i="13" s="1"/>
  <c r="B23" i="15"/>
  <c r="B24" i="15" s="1"/>
  <c r="C23" i="15"/>
  <c r="C24" i="15" s="1"/>
  <c r="D23" i="15"/>
  <c r="D24" i="15" s="1"/>
  <c r="BE22" i="1"/>
  <c r="BE23" i="1" s="1"/>
  <c r="BA22" i="1"/>
  <c r="BA23" i="1" s="1"/>
  <c r="AW22" i="1"/>
  <c r="AW23" i="1" s="1"/>
  <c r="AC22" i="1"/>
  <c r="AC23" i="1" s="1"/>
  <c r="AD22" i="1"/>
  <c r="AD23" i="1" s="1"/>
  <c r="F22" i="1"/>
  <c r="F23" i="1" s="1"/>
  <c r="O22" i="1"/>
  <c r="O23" i="1" s="1"/>
  <c r="AF22" i="1"/>
  <c r="AF23" i="1" s="1"/>
  <c r="K22" i="1"/>
  <c r="K23" i="1" s="1"/>
  <c r="AG22" i="1"/>
  <c r="AG23" i="1" s="1"/>
  <c r="AY22" i="1"/>
  <c r="AY23" i="1" s="1"/>
  <c r="CI22" i="2"/>
  <c r="CI23" i="2" s="1"/>
  <c r="BC22" i="2"/>
  <c r="BC23" i="2" s="1"/>
  <c r="CJ22" i="2"/>
  <c r="CJ23" i="2" s="1"/>
  <c r="BT22" i="2"/>
  <c r="BT23" i="2" s="1"/>
  <c r="AR22" i="2"/>
  <c r="AR23" i="2" s="1"/>
  <c r="EC22" i="3"/>
  <c r="EC23" i="3" s="1"/>
  <c r="J22" i="13"/>
  <c r="J23" i="13" s="1"/>
  <c r="E22" i="13"/>
  <c r="E23" i="13" s="1"/>
  <c r="K22" i="13"/>
  <c r="K23" i="13" s="1"/>
  <c r="I22" i="13"/>
  <c r="I23" i="13" s="1"/>
  <c r="BF22" i="1"/>
  <c r="BF23" i="1" s="1"/>
  <c r="BB22" i="1"/>
  <c r="BB23" i="1" s="1"/>
  <c r="D22" i="1"/>
  <c r="D23" i="1" s="1"/>
  <c r="BG22" i="1"/>
  <c r="BG23" i="1" s="1"/>
  <c r="BC22" i="1"/>
  <c r="BC23" i="1" s="1"/>
  <c r="I22" i="12"/>
  <c r="I23" i="12" s="1"/>
  <c r="W22" i="12"/>
  <c r="W23" i="12" s="1"/>
  <c r="H22" i="12"/>
  <c r="H23" i="12" s="1"/>
  <c r="AB22" i="12"/>
  <c r="AB23" i="12" s="1"/>
  <c r="J22" i="1"/>
  <c r="J23" i="1" s="1"/>
  <c r="AJ22" i="12"/>
  <c r="AJ23" i="12" s="1"/>
  <c r="AA22" i="12"/>
  <c r="AA23" i="12" s="1"/>
  <c r="Z22" i="12"/>
  <c r="Z23" i="12" s="1"/>
  <c r="Q22" i="12"/>
  <c r="Q23" i="12" s="1"/>
  <c r="Y22" i="12"/>
  <c r="Y23" i="12" s="1"/>
  <c r="D22" i="12"/>
  <c r="D23" i="12" s="1"/>
  <c r="P22" i="12"/>
  <c r="P23" i="12" s="1"/>
  <c r="S22" i="12"/>
  <c r="S23" i="12" s="1"/>
  <c r="X22" i="12"/>
  <c r="X23" i="12" s="1"/>
  <c r="J22" i="12"/>
  <c r="J23" i="12" s="1"/>
  <c r="N22" i="12"/>
  <c r="N23" i="12" s="1"/>
  <c r="E22" i="12"/>
  <c r="E23" i="12" s="1"/>
  <c r="AF22" i="12"/>
  <c r="AF23" i="12" s="1"/>
  <c r="V22" i="12"/>
  <c r="V23" i="12" s="1"/>
  <c r="U22" i="12"/>
  <c r="U23" i="12" s="1"/>
  <c r="AE22" i="12"/>
  <c r="AE23" i="12" s="1"/>
  <c r="L22" i="12"/>
  <c r="L23" i="12" s="1"/>
  <c r="G22" i="12"/>
  <c r="G23" i="12" s="1"/>
  <c r="AC22" i="12"/>
  <c r="AC23" i="12" s="1"/>
  <c r="G22" i="13"/>
  <c r="G23" i="13" s="1"/>
  <c r="D22" i="13"/>
  <c r="D23" i="13" s="1"/>
  <c r="M22" i="12"/>
  <c r="M23" i="12" s="1"/>
  <c r="AH22" i="12"/>
  <c r="AH23" i="12" s="1"/>
  <c r="AY22" i="6"/>
  <c r="AY23" i="6" s="1"/>
  <c r="M22" i="1"/>
  <c r="M23" i="1" s="1"/>
  <c r="B22" i="12"/>
  <c r="B23" i="12" s="1"/>
  <c r="C22" i="13"/>
  <c r="C23" i="13" s="1"/>
  <c r="F22" i="12"/>
  <c r="F23" i="12" s="1"/>
  <c r="B22" i="2"/>
  <c r="B23" i="2" s="1"/>
  <c r="J22" i="11"/>
  <c r="J23" i="11" s="1"/>
  <c r="E22" i="11"/>
  <c r="E23" i="11" s="1"/>
  <c r="I22" i="11"/>
  <c r="I23" i="11" s="1"/>
  <c r="F22" i="11"/>
  <c r="F23" i="11" s="1"/>
  <c r="B20" i="9"/>
  <c r="J20" i="9"/>
  <c r="I20" i="9"/>
  <c r="C20" i="9"/>
  <c r="D20" i="9"/>
  <c r="H20" i="9"/>
  <c r="B12" i="9"/>
  <c r="B21" i="9" s="1"/>
  <c r="J12" i="9"/>
  <c r="J21" i="9" s="1"/>
  <c r="I12" i="9"/>
  <c r="I21" i="9" s="1"/>
  <c r="C12" i="9"/>
  <c r="C21" i="9" s="1"/>
  <c r="D12" i="9"/>
  <c r="D21" i="9" s="1"/>
  <c r="H12" i="9"/>
  <c r="H21" i="9" s="1"/>
  <c r="G20" i="9"/>
  <c r="G21" i="9"/>
  <c r="C20" i="8"/>
  <c r="B20" i="8"/>
  <c r="B22" i="8" s="1"/>
  <c r="B23" i="8" s="1"/>
  <c r="E20" i="8"/>
  <c r="F20" i="8"/>
  <c r="F22" i="8" s="1"/>
  <c r="F23" i="8" s="1"/>
  <c r="G20" i="8"/>
  <c r="H20" i="8"/>
  <c r="I20" i="8"/>
  <c r="C21" i="8"/>
  <c r="B21" i="8"/>
  <c r="E21" i="8"/>
  <c r="F21" i="8"/>
  <c r="G21" i="8"/>
  <c r="H21" i="8"/>
  <c r="I21" i="8"/>
  <c r="D21" i="8"/>
  <c r="D20" i="8"/>
  <c r="BF20" i="2"/>
  <c r="BF21" i="2"/>
  <c r="G22" i="9" l="1"/>
  <c r="G23" i="9" s="1"/>
  <c r="E22" i="8"/>
  <c r="E23" i="8" s="1"/>
  <c r="C22" i="8"/>
  <c r="C23" i="8" s="1"/>
  <c r="G22" i="8"/>
  <c r="G23" i="8" s="1"/>
  <c r="H22" i="8"/>
  <c r="H23" i="8" s="1"/>
  <c r="I22" i="8"/>
  <c r="I23" i="8" s="1"/>
  <c r="D22" i="8"/>
  <c r="D23" i="8" s="1"/>
  <c r="H22" i="9"/>
  <c r="H23" i="9" s="1"/>
  <c r="D22" i="9"/>
  <c r="D23" i="9" s="1"/>
  <c r="C22" i="9"/>
  <c r="C23" i="9" s="1"/>
  <c r="I22" i="9"/>
  <c r="I23" i="9" s="1"/>
  <c r="J22" i="9"/>
  <c r="J23" i="9" s="1"/>
  <c r="B22" i="9"/>
  <c r="B23" i="9" s="1"/>
  <c r="BF22" i="2"/>
  <c r="BF23" i="2" s="1"/>
  <c r="Y12" i="7"/>
  <c r="Y21" i="7" s="1"/>
  <c r="Y20" i="7"/>
  <c r="Y22" i="7" l="1"/>
  <c r="Y23" i="7" s="1"/>
  <c r="BV12" i="7"/>
  <c r="BV21" i="7" s="1"/>
  <c r="BC12" i="7"/>
  <c r="BC21" i="7" s="1"/>
  <c r="C12" i="7"/>
  <c r="C21" i="7" s="1"/>
  <c r="L12" i="7"/>
  <c r="L21" i="7" s="1"/>
  <c r="AH12" i="7"/>
  <c r="AH21" i="7" s="1"/>
  <c r="AJ12" i="7"/>
  <c r="AJ21" i="7" s="1"/>
  <c r="AO12" i="7"/>
  <c r="AO21" i="7" s="1"/>
  <c r="AS12" i="7"/>
  <c r="AS21" i="7" s="1"/>
  <c r="BI12" i="7"/>
  <c r="BI21" i="7" s="1"/>
  <c r="BQ12" i="7"/>
  <c r="BQ21" i="7" s="1"/>
  <c r="N12" i="7"/>
  <c r="N21" i="7" s="1"/>
  <c r="O12" i="7"/>
  <c r="O21" i="7" s="1"/>
  <c r="U12" i="7"/>
  <c r="U21" i="7" s="1"/>
  <c r="W12" i="7"/>
  <c r="W21" i="7" s="1"/>
  <c r="AF12" i="7"/>
  <c r="AF21" i="7" s="1"/>
  <c r="CA12" i="7"/>
  <c r="CA21" i="7" s="1"/>
  <c r="BW12" i="7"/>
  <c r="BW21" i="7" s="1"/>
  <c r="AV12" i="7"/>
  <c r="AV21" i="7" s="1"/>
  <c r="BY12" i="7"/>
  <c r="BG12" i="7"/>
  <c r="BG21" i="7" s="1"/>
  <c r="BJ12" i="7"/>
  <c r="BJ21" i="7" s="1"/>
  <c r="BO12" i="7"/>
  <c r="BO21" i="7" s="1"/>
  <c r="E12" i="7"/>
  <c r="E21" i="7" s="1"/>
  <c r="AX12" i="7"/>
  <c r="AX21" i="7" s="1"/>
  <c r="AY12" i="7"/>
  <c r="AY21" i="7" s="1"/>
  <c r="Z12" i="7"/>
  <c r="Z21" i="7" s="1"/>
  <c r="BS12" i="7"/>
  <c r="BS21" i="7" s="1"/>
  <c r="BT12" i="7"/>
  <c r="BT21" i="7" s="1"/>
  <c r="G12" i="7"/>
  <c r="G21" i="7" s="1"/>
  <c r="CB12" i="7"/>
  <c r="CB21" i="7" s="1"/>
  <c r="CC12" i="7"/>
  <c r="CC21" i="7" s="1"/>
  <c r="CD12" i="7"/>
  <c r="CD21" i="7" s="1"/>
  <c r="CE12" i="7"/>
  <c r="CE21" i="7" s="1"/>
  <c r="CF12" i="7"/>
  <c r="CF21" i="7" s="1"/>
  <c r="CG12" i="7"/>
  <c r="CG21" i="7" s="1"/>
  <c r="CH12" i="7"/>
  <c r="CH21" i="7" s="1"/>
  <c r="CI12" i="7"/>
  <c r="CI21" i="7" s="1"/>
  <c r="CJ12" i="7"/>
  <c r="CJ21" i="7" s="1"/>
  <c r="CK12" i="7"/>
  <c r="CK21" i="7" s="1"/>
  <c r="CL12" i="7"/>
  <c r="CL21" i="7" s="1"/>
  <c r="CM12" i="7"/>
  <c r="CM21" i="7" s="1"/>
  <c r="CN12" i="7"/>
  <c r="CN21" i="7" s="1"/>
  <c r="CO12" i="7"/>
  <c r="CO21" i="7" s="1"/>
  <c r="CP12" i="7"/>
  <c r="CP21" i="7" s="1"/>
  <c r="CQ12" i="7"/>
  <c r="CQ21" i="7" s="1"/>
  <c r="CR12" i="7"/>
  <c r="CR21" i="7" s="1"/>
  <c r="CS12" i="7"/>
  <c r="CS21" i="7" s="1"/>
  <c r="CT12" i="7"/>
  <c r="CT21" i="7" s="1"/>
  <c r="CU12" i="7"/>
  <c r="CU21" i="7" s="1"/>
  <c r="CV12" i="7"/>
  <c r="CV21" i="7" s="1"/>
  <c r="CW12" i="7"/>
  <c r="CW21" i="7" s="1"/>
  <c r="CX12" i="7"/>
  <c r="CX21" i="7" s="1"/>
  <c r="CY12" i="7"/>
  <c r="CY21" i="7" s="1"/>
  <c r="CZ12" i="7"/>
  <c r="CZ21" i="7" s="1"/>
  <c r="DA12" i="7"/>
  <c r="DA21" i="7" s="1"/>
  <c r="L20" i="7"/>
  <c r="AH20" i="7"/>
  <c r="AJ20" i="7"/>
  <c r="AO20" i="7"/>
  <c r="AS20" i="7"/>
  <c r="BI20" i="7"/>
  <c r="BQ20" i="7"/>
  <c r="N20" i="7"/>
  <c r="O20" i="7"/>
  <c r="U20" i="7"/>
  <c r="BV20" i="7"/>
  <c r="BC20" i="7"/>
  <c r="C20" i="7"/>
  <c r="W20" i="7"/>
  <c r="AF20" i="7"/>
  <c r="CA20" i="7"/>
  <c r="BW20" i="7"/>
  <c r="AV20" i="7"/>
  <c r="BY20" i="7"/>
  <c r="BG20" i="7"/>
  <c r="BJ20" i="7"/>
  <c r="BO20" i="7"/>
  <c r="E20" i="7"/>
  <c r="AX20" i="7"/>
  <c r="AY20" i="7"/>
  <c r="Z20" i="7"/>
  <c r="BS20" i="7"/>
  <c r="BT20" i="7"/>
  <c r="G20" i="7"/>
  <c r="CB20" i="7"/>
  <c r="CC20" i="7"/>
  <c r="CD20" i="7"/>
  <c r="CE20" i="7"/>
  <c r="CF20" i="7"/>
  <c r="CG20" i="7"/>
  <c r="CH20" i="7"/>
  <c r="CI20" i="7"/>
  <c r="CJ20" i="7"/>
  <c r="CK20" i="7"/>
  <c r="CL20" i="7"/>
  <c r="CM20" i="7"/>
  <c r="CN20" i="7"/>
  <c r="CO20" i="7"/>
  <c r="CP20" i="7"/>
  <c r="CQ20" i="7"/>
  <c r="CR20" i="7"/>
  <c r="CS20" i="7"/>
  <c r="CT20" i="7"/>
  <c r="CU20" i="7"/>
  <c r="CV20" i="7"/>
  <c r="CW20" i="7"/>
  <c r="CX20" i="7"/>
  <c r="CY20" i="7"/>
  <c r="CZ20" i="7"/>
  <c r="DA20" i="7"/>
  <c r="BY21" i="7"/>
  <c r="CV22" i="7" l="1"/>
  <c r="CV23" i="7" s="1"/>
  <c r="CJ22" i="7"/>
  <c r="CJ23" i="7" s="1"/>
  <c r="CF22" i="7"/>
  <c r="CF23" i="7" s="1"/>
  <c r="CW22" i="7"/>
  <c r="CW23" i="7" s="1"/>
  <c r="CO22" i="7"/>
  <c r="CO23" i="7" s="1"/>
  <c r="DA22" i="7"/>
  <c r="DA23" i="7" s="1"/>
  <c r="CS22" i="7"/>
  <c r="CS23" i="7" s="1"/>
  <c r="CK22" i="7"/>
  <c r="CK23" i="7" s="1"/>
  <c r="CC22" i="7"/>
  <c r="CC23" i="7" s="1"/>
  <c r="AH22" i="7"/>
  <c r="AH23" i="7" s="1"/>
  <c r="CA22" i="7"/>
  <c r="CA23" i="7" s="1"/>
  <c r="CZ22" i="7"/>
  <c r="CZ23" i="7" s="1"/>
  <c r="CB22" i="7"/>
  <c r="CB23" i="7" s="1"/>
  <c r="CQ22" i="7"/>
  <c r="CQ23" i="7" s="1"/>
  <c r="W22" i="7"/>
  <c r="W23" i="7" s="1"/>
  <c r="AJ22" i="7"/>
  <c r="AJ23" i="7" s="1"/>
  <c r="AF22" i="7"/>
  <c r="AF23" i="7" s="1"/>
  <c r="CN22" i="7"/>
  <c r="CN23" i="7" s="1"/>
  <c r="CU22" i="7"/>
  <c r="CU23" i="7" s="1"/>
  <c r="CM22" i="7"/>
  <c r="CM23" i="7" s="1"/>
  <c r="CR22" i="7"/>
  <c r="CR23" i="7" s="1"/>
  <c r="CE22" i="7"/>
  <c r="CE23" i="7" s="1"/>
  <c r="CG22" i="7"/>
  <c r="CG23" i="7" s="1"/>
  <c r="CX22" i="7"/>
  <c r="CX23" i="7" s="1"/>
  <c r="CP22" i="7"/>
  <c r="CP23" i="7" s="1"/>
  <c r="CH22" i="7"/>
  <c r="CH23" i="7" s="1"/>
  <c r="CI22" i="7"/>
  <c r="CI23" i="7" s="1"/>
  <c r="N22" i="7"/>
  <c r="N23" i="7" s="1"/>
  <c r="L22" i="7"/>
  <c r="L23" i="7" s="1"/>
  <c r="CY22" i="7"/>
  <c r="CY23" i="7" s="1"/>
  <c r="CT22" i="7"/>
  <c r="CT23" i="7" s="1"/>
  <c r="CL22" i="7"/>
  <c r="CL23" i="7" s="1"/>
  <c r="CD22" i="7"/>
  <c r="CD23" i="7" s="1"/>
  <c r="G22" i="7"/>
  <c r="G23" i="7" s="1"/>
  <c r="BG22" i="7"/>
  <c r="BG23" i="7" s="1"/>
  <c r="E22" i="7"/>
  <c r="E23" i="7" s="1"/>
  <c r="AY22" i="7"/>
  <c r="AY23" i="7" s="1"/>
  <c r="BT22" i="7"/>
  <c r="BT23" i="7" s="1"/>
  <c r="BS22" i="7"/>
  <c r="BS23" i="7" s="1"/>
  <c r="Z22" i="7"/>
  <c r="Z23" i="7" s="1"/>
  <c r="AX22" i="7"/>
  <c r="AX23" i="7" s="1"/>
  <c r="BO22" i="7"/>
  <c r="BO23" i="7" s="1"/>
  <c r="BY22" i="7"/>
  <c r="BY23" i="7" s="1"/>
  <c r="AV22" i="7"/>
  <c r="AV23" i="7" s="1"/>
  <c r="BJ22" i="7"/>
  <c r="BJ23" i="7" s="1"/>
  <c r="BW22" i="7"/>
  <c r="BW23" i="7" s="1"/>
  <c r="C22" i="7"/>
  <c r="C23" i="7" s="1"/>
  <c r="BC22" i="7"/>
  <c r="BC23" i="7" s="1"/>
  <c r="BV22" i="7"/>
  <c r="BV23" i="7" s="1"/>
  <c r="BQ22" i="7"/>
  <c r="BQ23" i="7" s="1"/>
  <c r="AO22" i="7"/>
  <c r="AO23" i="7" s="1"/>
  <c r="U22" i="7"/>
  <c r="U23" i="7" s="1"/>
  <c r="O22" i="7"/>
  <c r="O23" i="7" s="1"/>
  <c r="BI22" i="7"/>
  <c r="BI23" i="7" s="1"/>
  <c r="AS22" i="7"/>
  <c r="AS23" i="7" s="1"/>
  <c r="BN12" i="6"/>
  <c r="BN21" i="6" s="1"/>
  <c r="BO12" i="6"/>
  <c r="BO21" i="6" s="1"/>
  <c r="BP12" i="6"/>
  <c r="BP21" i="6" s="1"/>
  <c r="BQ12" i="6"/>
  <c r="BQ21" i="6" s="1"/>
  <c r="BR12" i="6"/>
  <c r="BR21" i="6" s="1"/>
  <c r="BS12" i="6"/>
  <c r="BS21" i="6" s="1"/>
  <c r="BT12" i="6"/>
  <c r="BT21" i="6" s="1"/>
  <c r="BU12" i="6"/>
  <c r="BU21" i="6" s="1"/>
  <c r="BV12" i="6"/>
  <c r="BV21" i="6" s="1"/>
  <c r="BW12" i="6"/>
  <c r="BW21" i="6" s="1"/>
  <c r="BX12" i="6"/>
  <c r="BX21" i="6" s="1"/>
  <c r="BY12" i="6"/>
  <c r="BY21" i="6" s="1"/>
  <c r="BZ12" i="6"/>
  <c r="BZ21" i="6" s="1"/>
  <c r="BN20" i="6"/>
  <c r="BO20" i="6"/>
  <c r="BP20" i="6"/>
  <c r="BQ20" i="6"/>
  <c r="BR20" i="6"/>
  <c r="BS20" i="6"/>
  <c r="BT20" i="6"/>
  <c r="BU20" i="6"/>
  <c r="BV20" i="6"/>
  <c r="BW20" i="6"/>
  <c r="BX20" i="6"/>
  <c r="BY20" i="6"/>
  <c r="BZ20" i="6"/>
  <c r="AN12" i="6"/>
  <c r="AN21" i="6" s="1"/>
  <c r="AW20" i="6"/>
  <c r="J20" i="6"/>
  <c r="I20" i="6"/>
  <c r="G20" i="6"/>
  <c r="F20" i="6"/>
  <c r="K20" i="6"/>
  <c r="H20" i="6"/>
  <c r="BA20" i="6"/>
  <c r="BJ20" i="6"/>
  <c r="AM20" i="6"/>
  <c r="AN20" i="6"/>
  <c r="C20" i="6"/>
  <c r="AJ12" i="6"/>
  <c r="AJ21" i="6" s="1"/>
  <c r="AX12" i="6"/>
  <c r="AX21" i="6" s="1"/>
  <c r="AH12" i="6"/>
  <c r="AH21" i="6" s="1"/>
  <c r="AI12" i="6"/>
  <c r="AI21" i="6" s="1"/>
  <c r="AG12" i="6"/>
  <c r="AG21" i="6" s="1"/>
  <c r="BK12" i="6"/>
  <c r="BK21" i="6" s="1"/>
  <c r="BC12" i="6"/>
  <c r="BC21" i="6" s="1"/>
  <c r="BL12" i="6"/>
  <c r="BL21" i="6" s="1"/>
  <c r="BM12" i="6"/>
  <c r="BM21" i="6" s="1"/>
  <c r="AO12" i="6"/>
  <c r="AO21" i="6" s="1"/>
  <c r="AS12" i="6"/>
  <c r="AS21" i="6" s="1"/>
  <c r="BI12" i="6"/>
  <c r="BI21" i="6" s="1"/>
  <c r="BH12" i="6"/>
  <c r="BH21" i="6" s="1"/>
  <c r="AP12" i="6"/>
  <c r="AP21" i="6" s="1"/>
  <c r="AQ12" i="6"/>
  <c r="AQ21" i="6" s="1"/>
  <c r="AR12" i="6"/>
  <c r="AR21" i="6" s="1"/>
  <c r="AZ12" i="6"/>
  <c r="AZ21" i="6" s="1"/>
  <c r="AL12" i="6"/>
  <c r="AL21" i="6" s="1"/>
  <c r="AK12" i="6"/>
  <c r="AK21" i="6" s="1"/>
  <c r="AB12" i="6"/>
  <c r="G12" i="6"/>
  <c r="G21" i="6" s="1"/>
  <c r="F12" i="6"/>
  <c r="F21" i="6" s="1"/>
  <c r="K12" i="6"/>
  <c r="K21" i="6" s="1"/>
  <c r="H12" i="6"/>
  <c r="H21" i="6" s="1"/>
  <c r="BA12" i="6"/>
  <c r="BA21" i="6" s="1"/>
  <c r="BJ12" i="6"/>
  <c r="BJ21" i="6" s="1"/>
  <c r="AM12" i="6"/>
  <c r="AM21" i="6" s="1"/>
  <c r="C12" i="6"/>
  <c r="C21" i="6" s="1"/>
  <c r="AW12" i="6"/>
  <c r="AW21" i="6" s="1"/>
  <c r="AW22" i="6" s="1"/>
  <c r="AW23" i="6" s="1"/>
  <c r="J12" i="6"/>
  <c r="J21" i="6" s="1"/>
  <c r="J22" i="6" s="1"/>
  <c r="I12" i="6"/>
  <c r="I21" i="6" s="1"/>
  <c r="AJ20" i="6"/>
  <c r="AX20" i="6"/>
  <c r="AH20" i="6"/>
  <c r="AI20" i="6"/>
  <c r="AG20" i="6"/>
  <c r="BK20" i="6"/>
  <c r="BC20" i="6"/>
  <c r="BL20" i="6"/>
  <c r="BM20" i="6"/>
  <c r="AO20" i="6"/>
  <c r="AS20" i="6"/>
  <c r="BI20" i="6"/>
  <c r="BH20" i="6"/>
  <c r="AP20" i="6"/>
  <c r="AQ20" i="6"/>
  <c r="AR20" i="6"/>
  <c r="AZ20" i="6"/>
  <c r="AL20" i="6"/>
  <c r="AK20" i="6"/>
  <c r="AB20" i="6"/>
  <c r="AB21" i="6"/>
  <c r="P12" i="6"/>
  <c r="P21" i="6" s="1"/>
  <c r="S12" i="6"/>
  <c r="S21" i="6" s="1"/>
  <c r="V12" i="6"/>
  <c r="V21" i="6" s="1"/>
  <c r="Q12" i="6"/>
  <c r="Q21" i="6" s="1"/>
  <c r="W12" i="6"/>
  <c r="W21" i="6" s="1"/>
  <c r="T12" i="6"/>
  <c r="T21" i="6" s="1"/>
  <c r="P20" i="6"/>
  <c r="S20" i="6"/>
  <c r="V20" i="6"/>
  <c r="Q20" i="6"/>
  <c r="W20" i="6"/>
  <c r="T20" i="6"/>
  <c r="BV22" i="6" l="1"/>
  <c r="BV23" i="6" s="1"/>
  <c r="BN22" i="6"/>
  <c r="BN23" i="6" s="1"/>
  <c r="BA22" i="6"/>
  <c r="BA23" i="6" s="1"/>
  <c r="G22" i="6"/>
  <c r="G23" i="6" s="1"/>
  <c r="BX22" i="6"/>
  <c r="BX23" i="6" s="1"/>
  <c r="BT22" i="6"/>
  <c r="BT23" i="6" s="1"/>
  <c r="W22" i="6"/>
  <c r="W23" i="6" s="1"/>
  <c r="H22" i="6"/>
  <c r="H23" i="6" s="1"/>
  <c r="BU22" i="6"/>
  <c r="BU23" i="6" s="1"/>
  <c r="BW22" i="6"/>
  <c r="BW23" i="6" s="1"/>
  <c r="BS22" i="6"/>
  <c r="BS23" i="6" s="1"/>
  <c r="BO22" i="6"/>
  <c r="BO23" i="6" s="1"/>
  <c r="Q22" i="6"/>
  <c r="Q23" i="6" s="1"/>
  <c r="T22" i="6"/>
  <c r="T23" i="6" s="1"/>
  <c r="AM22" i="6"/>
  <c r="AM23" i="6" s="1"/>
  <c r="K22" i="6"/>
  <c r="K23" i="6" s="1"/>
  <c r="BJ22" i="6"/>
  <c r="BJ23" i="6" s="1"/>
  <c r="F22" i="6"/>
  <c r="F23" i="6" s="1"/>
  <c r="BZ22" i="6"/>
  <c r="BZ23" i="6" s="1"/>
  <c r="BR22" i="6"/>
  <c r="BR23" i="6" s="1"/>
  <c r="BY22" i="6"/>
  <c r="BY23" i="6" s="1"/>
  <c r="BQ22" i="6"/>
  <c r="BQ23" i="6" s="1"/>
  <c r="BP22" i="6"/>
  <c r="BP23" i="6" s="1"/>
  <c r="C22" i="6"/>
  <c r="C23" i="6" s="1"/>
  <c r="I22" i="6"/>
  <c r="I23" i="6" s="1"/>
  <c r="AN22" i="6"/>
  <c r="AN23" i="6" s="1"/>
  <c r="J23" i="6"/>
  <c r="AB22" i="6"/>
  <c r="AB23" i="6" s="1"/>
  <c r="AI22" i="6"/>
  <c r="AI23" i="6" s="1"/>
  <c r="AL22" i="6"/>
  <c r="AL23" i="6" s="1"/>
  <c r="AZ22" i="6"/>
  <c r="AZ23" i="6" s="1"/>
  <c r="AR22" i="6"/>
  <c r="AR23" i="6" s="1"/>
  <c r="AK22" i="6"/>
  <c r="AK23" i="6" s="1"/>
  <c r="AQ22" i="6"/>
  <c r="AQ23" i="6" s="1"/>
  <c r="AP22" i="6"/>
  <c r="AP23" i="6" s="1"/>
  <c r="AO22" i="6"/>
  <c r="AO23" i="6" s="1"/>
  <c r="BM22" i="6"/>
  <c r="BM23" i="6" s="1"/>
  <c r="BL22" i="6"/>
  <c r="BL23" i="6" s="1"/>
  <c r="BH22" i="6"/>
  <c r="BH23" i="6" s="1"/>
  <c r="BI22" i="6"/>
  <c r="BI23" i="6" s="1"/>
  <c r="AS22" i="6"/>
  <c r="AS23" i="6" s="1"/>
  <c r="BK22" i="6"/>
  <c r="BK23" i="6" s="1"/>
  <c r="AG22" i="6"/>
  <c r="AG23" i="6" s="1"/>
  <c r="AX22" i="6"/>
  <c r="AX23" i="6" s="1"/>
  <c r="AJ22" i="6"/>
  <c r="AJ23" i="6" s="1"/>
  <c r="BC22" i="6"/>
  <c r="BC23" i="6" s="1"/>
  <c r="AH22" i="6"/>
  <c r="AH23" i="6" s="1"/>
  <c r="V22" i="6"/>
  <c r="V23" i="6" s="1"/>
  <c r="S22" i="6"/>
  <c r="S23" i="6" s="1"/>
  <c r="P22" i="6"/>
  <c r="P23" i="6" s="1"/>
  <c r="KB13" i="5"/>
  <c r="KB22" i="5" s="1"/>
  <c r="KA13" i="5"/>
  <c r="KA22" i="5" s="1"/>
  <c r="JZ13" i="5"/>
  <c r="JZ22" i="5" s="1"/>
  <c r="JY13" i="5"/>
  <c r="JY22" i="5" s="1"/>
  <c r="JX13" i="5"/>
  <c r="JX22" i="5" s="1"/>
  <c r="JW13" i="5"/>
  <c r="JW22" i="5" s="1"/>
  <c r="JV13" i="5"/>
  <c r="JV22" i="5" s="1"/>
  <c r="JU13" i="5"/>
  <c r="JU22" i="5" s="1"/>
  <c r="JT13" i="5"/>
  <c r="JT22" i="5" s="1"/>
  <c r="JS13" i="5"/>
  <c r="JS22" i="5" s="1"/>
  <c r="JR13" i="5"/>
  <c r="JR22" i="5" s="1"/>
  <c r="JQ13" i="5"/>
  <c r="JQ22" i="5" s="1"/>
  <c r="JP13" i="5"/>
  <c r="JP22" i="5" s="1"/>
  <c r="JO13" i="5"/>
  <c r="JO22" i="5" s="1"/>
  <c r="JN13" i="5"/>
  <c r="DR13" i="5"/>
  <c r="DR22" i="5" s="1"/>
  <c r="DJ13" i="5"/>
  <c r="DJ22" i="5" s="1"/>
  <c r="BS13" i="5"/>
  <c r="BS22" i="5" s="1"/>
  <c r="DO21" i="5"/>
  <c r="BU21" i="5"/>
  <c r="BQ21" i="5"/>
  <c r="DQ21" i="5"/>
  <c r="FC21" i="5"/>
  <c r="FU21" i="5"/>
  <c r="AW21" i="5"/>
  <c r="ER21" i="5"/>
  <c r="CT21" i="5"/>
  <c r="IZ21" i="5"/>
  <c r="BS21" i="5"/>
  <c r="DJ21" i="5"/>
  <c r="DR21" i="5"/>
  <c r="JN21" i="5"/>
  <c r="JO21" i="5"/>
  <c r="JP21" i="5"/>
  <c r="JQ21" i="5"/>
  <c r="JR21" i="5"/>
  <c r="JS21" i="5"/>
  <c r="JT21" i="5"/>
  <c r="JU21" i="5"/>
  <c r="JV21" i="5"/>
  <c r="JW21" i="5"/>
  <c r="JX21" i="5"/>
  <c r="JY21" i="5"/>
  <c r="JZ21" i="5"/>
  <c r="KA21" i="5"/>
  <c r="KB21" i="5"/>
  <c r="JN22" i="5"/>
  <c r="IZ13" i="5"/>
  <c r="IZ22" i="5" s="1"/>
  <c r="CT13" i="5"/>
  <c r="CT22" i="5" s="1"/>
  <c r="ER13" i="5"/>
  <c r="ER22" i="5" s="1"/>
  <c r="AW13" i="5"/>
  <c r="AW22" i="5" s="1"/>
  <c r="FU13" i="5"/>
  <c r="FU22" i="5" s="1"/>
  <c r="FC13" i="5"/>
  <c r="FC22" i="5" s="1"/>
  <c r="DQ13" i="5"/>
  <c r="DQ22" i="5" s="1"/>
  <c r="BQ13" i="5"/>
  <c r="BQ22" i="5" s="1"/>
  <c r="BU13" i="5"/>
  <c r="BU22" i="5" s="1"/>
  <c r="DO13" i="5"/>
  <c r="DO22" i="5" s="1"/>
  <c r="DM13" i="5"/>
  <c r="DM22" i="5" s="1"/>
  <c r="FR13" i="5"/>
  <c r="FR22" i="5" s="1"/>
  <c r="BP13" i="5"/>
  <c r="BP22" i="5" s="1"/>
  <c r="FE13" i="5"/>
  <c r="FE22" i="5" s="1"/>
  <c r="GS13" i="5"/>
  <c r="GS22" i="5" s="1"/>
  <c r="JM13" i="5"/>
  <c r="JM22" i="5" s="1"/>
  <c r="HV13" i="5"/>
  <c r="HV22" i="5" s="1"/>
  <c r="EK13" i="5"/>
  <c r="EK22" i="5" s="1"/>
  <c r="JL13" i="5"/>
  <c r="JL22" i="5" s="1"/>
  <c r="IV13" i="5"/>
  <c r="IV22" i="5" s="1"/>
  <c r="DH13" i="5"/>
  <c r="DH22" i="5" s="1"/>
  <c r="HP21" i="5"/>
  <c r="HO13" i="5"/>
  <c r="HO22" i="5" s="1"/>
  <c r="EF13" i="5"/>
  <c r="EF22" i="5" s="1"/>
  <c r="JF13" i="5"/>
  <c r="JF22" i="5" s="1"/>
  <c r="EG13" i="5"/>
  <c r="EG22" i="5" s="1"/>
  <c r="HP13" i="5"/>
  <c r="HP22" i="5" s="1"/>
  <c r="BY13" i="5"/>
  <c r="BY22" i="5" s="1"/>
  <c r="HY13" i="5"/>
  <c r="HY22" i="5" s="1"/>
  <c r="FZ13" i="5"/>
  <c r="FZ22" i="5" s="1"/>
  <c r="HZ13" i="5"/>
  <c r="HZ22" i="5" s="1"/>
  <c r="EJ13" i="5"/>
  <c r="EJ22" i="5" s="1"/>
  <c r="G13" i="5"/>
  <c r="G22" i="5" s="1"/>
  <c r="EP13" i="5"/>
  <c r="EP22" i="5" s="1"/>
  <c r="FL13" i="5"/>
  <c r="FL22" i="5" s="1"/>
  <c r="CS13" i="5"/>
  <c r="CS22" i="5" s="1"/>
  <c r="HI13" i="5"/>
  <c r="HI22" i="5" s="1"/>
  <c r="IA13" i="5"/>
  <c r="IA22" i="5" s="1"/>
  <c r="HM13" i="5"/>
  <c r="HM22" i="5" s="1"/>
  <c r="EQ13" i="5"/>
  <c r="EQ22" i="5" s="1"/>
  <c r="HT13" i="5"/>
  <c r="HT22" i="5" s="1"/>
  <c r="EM13" i="5"/>
  <c r="EM22" i="5" s="1"/>
  <c r="JI13" i="5"/>
  <c r="JI22" i="5" s="1"/>
  <c r="EN13" i="5"/>
  <c r="EN22" i="5" s="1"/>
  <c r="EO13" i="5"/>
  <c r="EO22" i="5" s="1"/>
  <c r="HU13" i="5"/>
  <c r="HU22" i="5" s="1"/>
  <c r="HG13" i="5"/>
  <c r="HG22" i="5" s="1"/>
  <c r="N13" i="5"/>
  <c r="N22" i="5" s="1"/>
  <c r="ID13" i="5"/>
  <c r="ID22" i="5" s="1"/>
  <c r="HW13" i="5"/>
  <c r="HW22" i="5" s="1"/>
  <c r="JK13" i="5"/>
  <c r="JK22" i="5" s="1"/>
  <c r="M13" i="5"/>
  <c r="M22" i="5" s="1"/>
  <c r="HO21" i="5"/>
  <c r="EF21" i="5"/>
  <c r="JF21" i="5"/>
  <c r="EG21" i="5"/>
  <c r="BY21" i="5"/>
  <c r="HY21" i="5"/>
  <c r="FZ21" i="5"/>
  <c r="HZ21" i="5"/>
  <c r="EJ21" i="5"/>
  <c r="G21" i="5"/>
  <c r="EP21" i="5"/>
  <c r="FL21" i="5"/>
  <c r="CS21" i="5"/>
  <c r="HI21" i="5"/>
  <c r="IA21" i="5"/>
  <c r="HM21" i="5"/>
  <c r="EQ21" i="5"/>
  <c r="HT21" i="5"/>
  <c r="EM21" i="5"/>
  <c r="JI21" i="5"/>
  <c r="EN21" i="5"/>
  <c r="EO21" i="5"/>
  <c r="HU21" i="5"/>
  <c r="HG21" i="5"/>
  <c r="N21" i="5"/>
  <c r="ID21" i="5"/>
  <c r="HW21" i="5"/>
  <c r="JK21" i="5"/>
  <c r="M21" i="5"/>
  <c r="DH21" i="5"/>
  <c r="IV21" i="5"/>
  <c r="JL21" i="5"/>
  <c r="EK21" i="5"/>
  <c r="HV21" i="5"/>
  <c r="JM21" i="5"/>
  <c r="GS21" i="5"/>
  <c r="FE21" i="5"/>
  <c r="BP21" i="5"/>
  <c r="FR21" i="5"/>
  <c r="DM21" i="5"/>
  <c r="IB13" i="5"/>
  <c r="IB22" i="5" s="1"/>
  <c r="FN13" i="5"/>
  <c r="FN22" i="5" s="1"/>
  <c r="ET13" i="5"/>
  <c r="ET22" i="5" s="1"/>
  <c r="HF13" i="5"/>
  <c r="HF22" i="5" s="1"/>
  <c r="AJ13" i="5"/>
  <c r="AJ22" i="5" s="1"/>
  <c r="H13" i="5"/>
  <c r="H22" i="5" s="1"/>
  <c r="BA13" i="5"/>
  <c r="BA22" i="5" s="1"/>
  <c r="GY13" i="5"/>
  <c r="GY22" i="5" s="1"/>
  <c r="AP13" i="5"/>
  <c r="AP22" i="5" s="1"/>
  <c r="IC13" i="5"/>
  <c r="IC22" i="5" s="1"/>
  <c r="EL13" i="5"/>
  <c r="EL22" i="5" s="1"/>
  <c r="ED13" i="5"/>
  <c r="ED22" i="5" s="1"/>
  <c r="IN13" i="5"/>
  <c r="I13" i="5"/>
  <c r="I22" i="5" s="1"/>
  <c r="IP13" i="5"/>
  <c r="IP22" i="5" s="1"/>
  <c r="S13" i="5"/>
  <c r="S22" i="5" s="1"/>
  <c r="W13" i="5"/>
  <c r="W22" i="5" s="1"/>
  <c r="GE13" i="5"/>
  <c r="GE22" i="5" s="1"/>
  <c r="AC13" i="5"/>
  <c r="AC22" i="5" s="1"/>
  <c r="II13" i="5"/>
  <c r="II22" i="5" s="1"/>
  <c r="AM13" i="5"/>
  <c r="AM22" i="5" s="1"/>
  <c r="HX13" i="5"/>
  <c r="HX22" i="5" s="1"/>
  <c r="IB21" i="5"/>
  <c r="FN21" i="5"/>
  <c r="ET21" i="5"/>
  <c r="HF21" i="5"/>
  <c r="AJ21" i="5"/>
  <c r="H21" i="5"/>
  <c r="BA21" i="5"/>
  <c r="GY21" i="5"/>
  <c r="AP21" i="5"/>
  <c r="IC21" i="5"/>
  <c r="EL21" i="5"/>
  <c r="ED21" i="5"/>
  <c r="IN21" i="5"/>
  <c r="I21" i="5"/>
  <c r="IP21" i="5"/>
  <c r="S21" i="5"/>
  <c r="W21" i="5"/>
  <c r="GE21" i="5"/>
  <c r="AC21" i="5"/>
  <c r="II21" i="5"/>
  <c r="AM21" i="5"/>
  <c r="HX21" i="5"/>
  <c r="IN22" i="5"/>
  <c r="IL13" i="5"/>
  <c r="IL22" i="5" s="1"/>
  <c r="FX13" i="5"/>
  <c r="FX22" i="5" s="1"/>
  <c r="HS13" i="5"/>
  <c r="HS22" i="5" s="1"/>
  <c r="HA13" i="5"/>
  <c r="HA22" i="5" s="1"/>
  <c r="FP13" i="5"/>
  <c r="FP22" i="5" s="1"/>
  <c r="EX13" i="5"/>
  <c r="EX22" i="5" s="1"/>
  <c r="GA13" i="5"/>
  <c r="GA22" i="5" s="1"/>
  <c r="FA13" i="5"/>
  <c r="FA22" i="5" s="1"/>
  <c r="CZ13" i="5"/>
  <c r="CZ22" i="5" s="1"/>
  <c r="IE13" i="5"/>
  <c r="IE22" i="5" s="1"/>
  <c r="GQ13" i="5"/>
  <c r="GQ22" i="5" s="1"/>
  <c r="EV13" i="5"/>
  <c r="EV22" i="5" s="1"/>
  <c r="FJ13" i="5"/>
  <c r="FJ22" i="5" s="1"/>
  <c r="DZ13" i="5"/>
  <c r="DZ22" i="5" s="1"/>
  <c r="AY13" i="5"/>
  <c r="AY22" i="5" s="1"/>
  <c r="AS13" i="5"/>
  <c r="AS22" i="5" s="1"/>
  <c r="IL21" i="5"/>
  <c r="FX21" i="5"/>
  <c r="HS21" i="5"/>
  <c r="HA21" i="5"/>
  <c r="FP21" i="5"/>
  <c r="EX21" i="5"/>
  <c r="GA21" i="5"/>
  <c r="FA21" i="5"/>
  <c r="CZ21" i="5"/>
  <c r="IE21" i="5"/>
  <c r="GQ21" i="5"/>
  <c r="EV21" i="5"/>
  <c r="FJ21" i="5"/>
  <c r="DZ21" i="5"/>
  <c r="AY21" i="5"/>
  <c r="AS21" i="5"/>
  <c r="FT13" i="5"/>
  <c r="FT22" i="5" s="1"/>
  <c r="HR13" i="5"/>
  <c r="HR22" i="5" s="1"/>
  <c r="CV13" i="5"/>
  <c r="CV22" i="5" s="1"/>
  <c r="EB13" i="5"/>
  <c r="EB22" i="5" s="1"/>
  <c r="FI13" i="5"/>
  <c r="FI22" i="5" s="1"/>
  <c r="GL13" i="5"/>
  <c r="GL22" i="5" s="1"/>
  <c r="CN13" i="5"/>
  <c r="CN22" i="5" s="1"/>
  <c r="GK13" i="5"/>
  <c r="GK22" i="5" s="1"/>
  <c r="K13" i="5"/>
  <c r="K22" i="5" s="1"/>
  <c r="AB13" i="5"/>
  <c r="AB22" i="5" s="1"/>
  <c r="EH13" i="5"/>
  <c r="EH22" i="5" s="1"/>
  <c r="IK13" i="5"/>
  <c r="IK22" i="5" s="1"/>
  <c r="GC13" i="5"/>
  <c r="GC22" i="5" s="1"/>
  <c r="JB13" i="5"/>
  <c r="JB22" i="5" s="1"/>
  <c r="FV13" i="5"/>
  <c r="FV22" i="5" s="1"/>
  <c r="HC13" i="5"/>
  <c r="HC22" i="5" s="1"/>
  <c r="HK13" i="5"/>
  <c r="HK22" i="5" s="1"/>
  <c r="HN13" i="5"/>
  <c r="HN22" i="5" s="1"/>
  <c r="FT21" i="5"/>
  <c r="HR21" i="5"/>
  <c r="CV21" i="5"/>
  <c r="EB21" i="5"/>
  <c r="FI21" i="5"/>
  <c r="GL21" i="5"/>
  <c r="CN21" i="5"/>
  <c r="GK21" i="5"/>
  <c r="K21" i="5"/>
  <c r="AB21" i="5"/>
  <c r="EH21" i="5"/>
  <c r="IK21" i="5"/>
  <c r="GC21" i="5"/>
  <c r="JB21" i="5"/>
  <c r="FV21" i="5"/>
  <c r="HC21" i="5"/>
  <c r="HK21" i="5"/>
  <c r="HN21" i="5"/>
  <c r="JP23" i="5" l="1"/>
  <c r="JP24" i="5" s="1"/>
  <c r="KA23" i="5"/>
  <c r="KA24" i="5" s="1"/>
  <c r="JV23" i="5"/>
  <c r="JV24" i="5" s="1"/>
  <c r="JN23" i="5"/>
  <c r="JN24" i="5" s="1"/>
  <c r="JU23" i="5"/>
  <c r="JU24" i="5" s="1"/>
  <c r="JX23" i="5"/>
  <c r="JX24" i="5" s="1"/>
  <c r="JT23" i="5"/>
  <c r="JT24" i="5" s="1"/>
  <c r="KB23" i="5"/>
  <c r="KB24" i="5" s="1"/>
  <c r="JO23" i="5"/>
  <c r="JO24" i="5" s="1"/>
  <c r="JW23" i="5"/>
  <c r="JW24" i="5" s="1"/>
  <c r="JQ23" i="5"/>
  <c r="JQ24" i="5" s="1"/>
  <c r="JY23" i="5"/>
  <c r="JY24" i="5" s="1"/>
  <c r="DZ23" i="5"/>
  <c r="DZ24" i="5" s="1"/>
  <c r="JR23" i="5"/>
  <c r="JR24" i="5" s="1"/>
  <c r="JS23" i="5"/>
  <c r="JS24" i="5" s="1"/>
  <c r="EJ23" i="5"/>
  <c r="EJ24" i="5" s="1"/>
  <c r="BS23" i="5"/>
  <c r="BS24" i="5" s="1"/>
  <c r="FP23" i="5"/>
  <c r="FP24" i="5" s="1"/>
  <c r="HK23" i="5"/>
  <c r="HK24" i="5" s="1"/>
  <c r="FL23" i="5"/>
  <c r="FL24" i="5" s="1"/>
  <c r="IV23" i="5"/>
  <c r="IV24" i="5" s="1"/>
  <c r="FV23" i="5"/>
  <c r="FV24" i="5" s="1"/>
  <c r="EX23" i="5"/>
  <c r="EX24" i="5" s="1"/>
  <c r="HG23" i="5"/>
  <c r="HG24" i="5" s="1"/>
  <c r="HM23" i="5"/>
  <c r="HM24" i="5" s="1"/>
  <c r="HC23" i="5"/>
  <c r="HC24" i="5" s="1"/>
  <c r="HA23" i="5"/>
  <c r="HA24" i="5" s="1"/>
  <c r="JF23" i="5"/>
  <c r="JF24" i="5" s="1"/>
  <c r="HV23" i="5"/>
  <c r="HV24" i="5" s="1"/>
  <c r="BU23" i="5"/>
  <c r="BU24" i="5" s="1"/>
  <c r="IZ23" i="5"/>
  <c r="IZ24" i="5" s="1"/>
  <c r="AY23" i="5"/>
  <c r="AY24" i="5" s="1"/>
  <c r="FJ23" i="5"/>
  <c r="FJ24" i="5" s="1"/>
  <c r="HS23" i="5"/>
  <c r="HS24" i="5" s="1"/>
  <c r="GE23" i="5"/>
  <c r="GE24" i="5" s="1"/>
  <c r="W23" i="5"/>
  <c r="W24" i="5" s="1"/>
  <c r="AP23" i="5"/>
  <c r="AP24" i="5" s="1"/>
  <c r="EB23" i="5"/>
  <c r="EB24" i="5" s="1"/>
  <c r="S23" i="5"/>
  <c r="S24" i="5" s="1"/>
  <c r="GY23" i="5"/>
  <c r="GY24" i="5" s="1"/>
  <c r="N23" i="5"/>
  <c r="N24" i="5" s="1"/>
  <c r="BA23" i="5"/>
  <c r="BA24" i="5" s="1"/>
  <c r="DR23" i="5"/>
  <c r="DR24" i="5" s="1"/>
  <c r="DJ23" i="5"/>
  <c r="DJ24" i="5" s="1"/>
  <c r="FU23" i="5"/>
  <c r="FU24" i="5" s="1"/>
  <c r="FC23" i="5"/>
  <c r="FC24" i="5" s="1"/>
  <c r="CT23" i="5"/>
  <c r="CT24" i="5" s="1"/>
  <c r="ER23" i="5"/>
  <c r="ER24" i="5" s="1"/>
  <c r="AW23" i="5"/>
  <c r="AW24" i="5" s="1"/>
  <c r="DQ23" i="5"/>
  <c r="DQ24" i="5" s="1"/>
  <c r="BQ23" i="5"/>
  <c r="BQ24" i="5" s="1"/>
  <c r="DO23" i="5"/>
  <c r="DO24" i="5" s="1"/>
  <c r="DM23" i="5"/>
  <c r="DM24" i="5" s="1"/>
  <c r="FR23" i="5"/>
  <c r="FR24" i="5" s="1"/>
  <c r="JM23" i="5"/>
  <c r="JM24" i="5" s="1"/>
  <c r="GS23" i="5"/>
  <c r="GS24" i="5" s="1"/>
  <c r="EK23" i="5"/>
  <c r="EK24" i="5" s="1"/>
  <c r="JL23" i="5"/>
  <c r="JL24" i="5" s="1"/>
  <c r="JK23" i="5"/>
  <c r="JK24" i="5" s="1"/>
  <c r="JZ23" i="5"/>
  <c r="JZ24" i="5" s="1"/>
  <c r="BP23" i="5"/>
  <c r="BP24" i="5" s="1"/>
  <c r="DH23" i="5"/>
  <c r="DH24" i="5" s="1"/>
  <c r="M23" i="5"/>
  <c r="M24" i="5" s="1"/>
  <c r="FE23" i="5"/>
  <c r="FE24" i="5" s="1"/>
  <c r="HW23" i="5"/>
  <c r="HW24" i="5" s="1"/>
  <c r="ID23" i="5"/>
  <c r="ID24" i="5" s="1"/>
  <c r="EO23" i="5"/>
  <c r="EO24" i="5" s="1"/>
  <c r="HU23" i="5"/>
  <c r="HU24" i="5" s="1"/>
  <c r="HI23" i="5"/>
  <c r="HI24" i="5" s="1"/>
  <c r="EM23" i="5"/>
  <c r="EM24" i="5" s="1"/>
  <c r="EN23" i="5"/>
  <c r="EN24" i="5" s="1"/>
  <c r="HT23" i="5"/>
  <c r="HT24" i="5" s="1"/>
  <c r="EQ23" i="5"/>
  <c r="EQ24" i="5" s="1"/>
  <c r="JI23" i="5"/>
  <c r="JI24" i="5" s="1"/>
  <c r="IA23" i="5"/>
  <c r="IA24" i="5" s="1"/>
  <c r="EP23" i="5"/>
  <c r="EP24" i="5" s="1"/>
  <c r="CS23" i="5"/>
  <c r="CS24" i="5" s="1"/>
  <c r="G23" i="5"/>
  <c r="G24" i="5" s="1"/>
  <c r="FZ23" i="5"/>
  <c r="FZ24" i="5" s="1"/>
  <c r="HZ23" i="5"/>
  <c r="HZ24" i="5" s="1"/>
  <c r="HY23" i="5"/>
  <c r="HY24" i="5" s="1"/>
  <c r="HP23" i="5"/>
  <c r="HP24" i="5" s="1"/>
  <c r="EG23" i="5"/>
  <c r="EG24" i="5" s="1"/>
  <c r="HX23" i="5"/>
  <c r="HX24" i="5" s="1"/>
  <c r="EF23" i="5"/>
  <c r="EF24" i="5" s="1"/>
  <c r="BY23" i="5"/>
  <c r="BY24" i="5" s="1"/>
  <c r="HO23" i="5"/>
  <c r="HO24" i="5" s="1"/>
  <c r="II23" i="5"/>
  <c r="II24" i="5" s="1"/>
  <c r="AM23" i="5"/>
  <c r="AM24" i="5" s="1"/>
  <c r="IP23" i="5"/>
  <c r="IP24" i="5" s="1"/>
  <c r="IN23" i="5"/>
  <c r="IN24" i="5" s="1"/>
  <c r="ED23" i="5"/>
  <c r="ED24" i="5" s="1"/>
  <c r="I23" i="5"/>
  <c r="I24" i="5" s="1"/>
  <c r="IC23" i="5"/>
  <c r="IC24" i="5" s="1"/>
  <c r="AJ23" i="5"/>
  <c r="AJ24" i="5" s="1"/>
  <c r="H23" i="5"/>
  <c r="H24" i="5" s="1"/>
  <c r="HF23" i="5"/>
  <c r="HF24" i="5" s="1"/>
  <c r="FN23" i="5"/>
  <c r="FN24" i="5" s="1"/>
  <c r="AS23" i="5"/>
  <c r="AS24" i="5" s="1"/>
  <c r="EV23" i="5"/>
  <c r="EV24" i="5" s="1"/>
  <c r="GQ23" i="5"/>
  <c r="GQ24" i="5" s="1"/>
  <c r="IB23" i="5"/>
  <c r="IB24" i="5" s="1"/>
  <c r="IE23" i="5"/>
  <c r="IE24" i="5" s="1"/>
  <c r="EL23" i="5"/>
  <c r="EL24" i="5" s="1"/>
  <c r="ET23" i="5"/>
  <c r="ET24" i="5" s="1"/>
  <c r="AC23" i="5"/>
  <c r="AC24" i="5" s="1"/>
  <c r="FA23" i="5"/>
  <c r="FA24" i="5" s="1"/>
  <c r="GA23" i="5"/>
  <c r="GA24" i="5" s="1"/>
  <c r="CZ23" i="5"/>
  <c r="CZ24" i="5" s="1"/>
  <c r="FX23" i="5"/>
  <c r="FX24" i="5" s="1"/>
  <c r="HN23" i="5"/>
  <c r="HN24" i="5" s="1"/>
  <c r="IL23" i="5"/>
  <c r="IL24" i="5" s="1"/>
  <c r="IK23" i="5"/>
  <c r="IK24" i="5" s="1"/>
  <c r="JB23" i="5"/>
  <c r="JB24" i="5" s="1"/>
  <c r="GC23" i="5"/>
  <c r="GC24" i="5" s="1"/>
  <c r="EH23" i="5"/>
  <c r="EH24" i="5" s="1"/>
  <c r="GK23" i="5"/>
  <c r="GK24" i="5" s="1"/>
  <c r="CN23" i="5"/>
  <c r="CN24" i="5" s="1"/>
  <c r="AB23" i="5"/>
  <c r="AB24" i="5" s="1"/>
  <c r="K23" i="5"/>
  <c r="K24" i="5" s="1"/>
  <c r="GL23" i="5"/>
  <c r="GL24" i="5" s="1"/>
  <c r="FI23" i="5"/>
  <c r="FI24" i="5" s="1"/>
  <c r="HR23" i="5"/>
  <c r="HR24" i="5" s="1"/>
  <c r="FT23" i="5"/>
  <c r="FT24" i="5" s="1"/>
  <c r="CV23" i="5"/>
  <c r="CV24" i="5" s="1"/>
  <c r="AC12" i="3"/>
  <c r="AC21" i="3" s="1"/>
  <c r="AE12" i="3"/>
  <c r="AE21" i="3" s="1"/>
  <c r="AG12" i="3"/>
  <c r="AG21" i="3" s="1"/>
  <c r="AH12" i="3"/>
  <c r="AH21" i="3" s="1"/>
  <c r="AI12" i="3"/>
  <c r="AI21" i="3" s="1"/>
  <c r="AN12" i="3"/>
  <c r="AN21" i="3" s="1"/>
  <c r="AO12" i="3"/>
  <c r="AO21" i="3" s="1"/>
  <c r="AW12" i="3"/>
  <c r="AW21" i="3" s="1"/>
  <c r="AX12" i="3"/>
  <c r="AX21" i="3" s="1"/>
  <c r="BB12" i="3"/>
  <c r="BB21" i="3" s="1"/>
  <c r="BE12" i="3"/>
  <c r="BE21" i="3" s="1"/>
  <c r="BG12" i="3"/>
  <c r="BG21" i="3" s="1"/>
  <c r="BM12" i="3"/>
  <c r="BM21" i="3" s="1"/>
  <c r="BY12" i="3"/>
  <c r="BY21" i="3" s="1"/>
  <c r="BZ12" i="3"/>
  <c r="BZ21" i="3" s="1"/>
  <c r="CE12" i="3"/>
  <c r="CE21" i="3" s="1"/>
  <c r="CF12" i="3"/>
  <c r="CF21" i="3" s="1"/>
  <c r="CL12" i="3"/>
  <c r="CL21" i="3" s="1"/>
  <c r="CN12" i="3"/>
  <c r="CN21" i="3" s="1"/>
  <c r="CT12" i="3"/>
  <c r="CT21" i="3" s="1"/>
  <c r="CU12" i="3"/>
  <c r="CU21" i="3" s="1"/>
  <c r="DI12" i="3"/>
  <c r="DI21" i="3" s="1"/>
  <c r="DL12" i="3"/>
  <c r="DL21" i="3" s="1"/>
  <c r="DM12" i="3"/>
  <c r="DM21" i="3" s="1"/>
  <c r="DO12" i="3"/>
  <c r="DO21" i="3" s="1"/>
  <c r="DQ12" i="3"/>
  <c r="DQ21" i="3" s="1"/>
  <c r="DR12" i="3"/>
  <c r="DR21" i="3" s="1"/>
  <c r="EH12" i="3"/>
  <c r="EH21" i="3" s="1"/>
  <c r="EJ12" i="3"/>
  <c r="EJ21" i="3" s="1"/>
  <c r="EL12" i="3"/>
  <c r="EL21" i="3" s="1"/>
  <c r="EN12" i="3"/>
  <c r="EN21" i="3" s="1"/>
  <c r="EO12" i="3"/>
  <c r="BP12" i="3"/>
  <c r="BP21" i="3" s="1"/>
  <c r="EW12" i="3"/>
  <c r="EW21" i="3" s="1"/>
  <c r="EX12" i="3"/>
  <c r="EX21" i="3" s="1"/>
  <c r="EY12" i="3"/>
  <c r="EY21" i="3" s="1"/>
  <c r="EZ12" i="3"/>
  <c r="EZ21" i="3" s="1"/>
  <c r="FA12" i="3"/>
  <c r="FB12" i="3"/>
  <c r="FB21" i="3" s="1"/>
  <c r="FC12" i="3"/>
  <c r="FD12" i="3"/>
  <c r="FD21" i="3" s="1"/>
  <c r="FE12" i="3"/>
  <c r="FE21" i="3" s="1"/>
  <c r="FF12" i="3"/>
  <c r="FF21" i="3" s="1"/>
  <c r="FG12" i="3"/>
  <c r="FG21" i="3" s="1"/>
  <c r="FH12" i="3"/>
  <c r="FH21" i="3" s="1"/>
  <c r="FI12" i="3"/>
  <c r="FI21" i="3" s="1"/>
  <c r="Q12" i="3"/>
  <c r="Q21" i="3" s="1"/>
  <c r="T12" i="3"/>
  <c r="T21" i="3" s="1"/>
  <c r="V12" i="3"/>
  <c r="V21" i="3" s="1"/>
  <c r="ER12" i="3"/>
  <c r="ER21" i="3" s="1"/>
  <c r="ET12" i="3"/>
  <c r="ET21" i="3" s="1"/>
  <c r="K12" i="3"/>
  <c r="K21" i="3" s="1"/>
  <c r="L12" i="3"/>
  <c r="L21" i="3" s="1"/>
  <c r="N12" i="3"/>
  <c r="N21" i="3" s="1"/>
  <c r="O12" i="3"/>
  <c r="O21" i="3" s="1"/>
  <c r="FC21" i="3"/>
  <c r="ER20" i="3"/>
  <c r="ET20" i="3"/>
  <c r="K20" i="3"/>
  <c r="L20" i="3"/>
  <c r="N20" i="3"/>
  <c r="O20" i="3"/>
  <c r="Q20" i="3"/>
  <c r="T20" i="3"/>
  <c r="V20" i="3"/>
  <c r="AC20" i="3"/>
  <c r="AE20" i="3"/>
  <c r="AG20" i="3"/>
  <c r="AH20" i="3"/>
  <c r="AI20" i="3"/>
  <c r="AN20" i="3"/>
  <c r="AO20" i="3"/>
  <c r="AW20" i="3"/>
  <c r="AX20" i="3"/>
  <c r="BB20" i="3"/>
  <c r="BE20" i="3"/>
  <c r="BG20" i="3"/>
  <c r="BM20" i="3"/>
  <c r="BY20" i="3"/>
  <c r="BZ20" i="3"/>
  <c r="CE20" i="3"/>
  <c r="CF20" i="3"/>
  <c r="CL20" i="3"/>
  <c r="CN20" i="3"/>
  <c r="CT20" i="3"/>
  <c r="CU20" i="3"/>
  <c r="DI20" i="3"/>
  <c r="DL20" i="3"/>
  <c r="DM20" i="3"/>
  <c r="DO20" i="3"/>
  <c r="DQ20" i="3"/>
  <c r="DR20" i="3"/>
  <c r="EH20" i="3"/>
  <c r="EJ20" i="3"/>
  <c r="EL20" i="3"/>
  <c r="EN20" i="3"/>
  <c r="EO20" i="3"/>
  <c r="BP20" i="3"/>
  <c r="EW20" i="3"/>
  <c r="EX20" i="3"/>
  <c r="EY20" i="3"/>
  <c r="EZ20" i="3"/>
  <c r="FA20" i="3"/>
  <c r="FB20" i="3"/>
  <c r="FC20" i="3"/>
  <c r="FD20" i="3"/>
  <c r="FE20" i="3"/>
  <c r="FF20" i="3"/>
  <c r="FG20" i="3"/>
  <c r="FH20" i="3"/>
  <c r="FI20" i="3"/>
  <c r="EO21" i="3"/>
  <c r="FA21" i="3"/>
  <c r="BK12" i="3"/>
  <c r="BK21" i="3" s="1"/>
  <c r="BR12" i="3"/>
  <c r="BR21" i="3" s="1"/>
  <c r="BU12" i="3"/>
  <c r="BU21" i="3" s="1"/>
  <c r="AZ12" i="3"/>
  <c r="AY12" i="3"/>
  <c r="AY21" i="3" s="1"/>
  <c r="CJ12" i="3"/>
  <c r="CJ21" i="3" s="1"/>
  <c r="CO12" i="3"/>
  <c r="CO21" i="3" s="1"/>
  <c r="CQ12" i="3"/>
  <c r="CQ21" i="3" s="1"/>
  <c r="DD12" i="3"/>
  <c r="DD21" i="3" s="1"/>
  <c r="DG12" i="3"/>
  <c r="DG21" i="3" s="1"/>
  <c r="DP12" i="3"/>
  <c r="DP21" i="3" s="1"/>
  <c r="DY12" i="3"/>
  <c r="DY21" i="3" s="1"/>
  <c r="ED12" i="3"/>
  <c r="ED21" i="3" s="1"/>
  <c r="EQ12" i="3"/>
  <c r="EQ21" i="3" s="1"/>
  <c r="BK20" i="3"/>
  <c r="BR20" i="3"/>
  <c r="BU20" i="3"/>
  <c r="AZ20" i="3"/>
  <c r="AY20" i="3"/>
  <c r="CJ20" i="3"/>
  <c r="CO20" i="3"/>
  <c r="CQ20" i="3"/>
  <c r="DD20" i="3"/>
  <c r="DG20" i="3"/>
  <c r="DP20" i="3"/>
  <c r="DY20" i="3"/>
  <c r="ED20" i="3"/>
  <c r="EQ20" i="3"/>
  <c r="AZ21" i="3"/>
  <c r="DN12" i="3"/>
  <c r="DN21" i="3" s="1"/>
  <c r="DW12" i="3"/>
  <c r="DW21" i="3" s="1"/>
  <c r="DZ12" i="3"/>
  <c r="DZ21" i="3" s="1"/>
  <c r="EA12" i="3"/>
  <c r="EA21" i="3" s="1"/>
  <c r="EB12" i="3"/>
  <c r="EB21" i="3" s="1"/>
  <c r="EK12" i="3"/>
  <c r="EK21" i="3" s="1"/>
  <c r="EV12" i="3"/>
  <c r="EV21" i="3" s="1"/>
  <c r="B12" i="3"/>
  <c r="B21" i="3" s="1"/>
  <c r="I12" i="3"/>
  <c r="I21" i="3" s="1"/>
  <c r="S12" i="3"/>
  <c r="S21" i="3" s="1"/>
  <c r="G12" i="3"/>
  <c r="G21" i="3" s="1"/>
  <c r="AB12" i="3"/>
  <c r="AB21" i="3" s="1"/>
  <c r="AD12" i="3"/>
  <c r="AD21" i="3" s="1"/>
  <c r="AU12" i="3"/>
  <c r="AU21" i="3" s="1"/>
  <c r="AJ12" i="3"/>
  <c r="AJ21" i="3" s="1"/>
  <c r="AL12" i="3"/>
  <c r="AL21" i="3" s="1"/>
  <c r="AM12" i="3"/>
  <c r="AM21" i="3" s="1"/>
  <c r="AR12" i="3"/>
  <c r="AR21" i="3" s="1"/>
  <c r="AS12" i="3"/>
  <c r="AS21" i="3" s="1"/>
  <c r="B20" i="3"/>
  <c r="I20" i="3"/>
  <c r="S20" i="3"/>
  <c r="G20" i="3"/>
  <c r="AB20" i="3"/>
  <c r="AD20" i="3"/>
  <c r="AU20" i="3"/>
  <c r="AJ20" i="3"/>
  <c r="AL20" i="3"/>
  <c r="AM20" i="3"/>
  <c r="AR20" i="3"/>
  <c r="AS20" i="3"/>
  <c r="DN20" i="3"/>
  <c r="DW20" i="3"/>
  <c r="DZ20" i="3"/>
  <c r="EA20" i="3"/>
  <c r="EB20" i="3"/>
  <c r="EK20" i="3"/>
  <c r="EV20" i="3"/>
  <c r="CC12" i="3"/>
  <c r="CC21" i="3" s="1"/>
  <c r="CH12" i="3"/>
  <c r="CH21" i="3" s="1"/>
  <c r="DB12" i="3"/>
  <c r="DB21" i="3" s="1"/>
  <c r="DF12" i="3"/>
  <c r="DF21" i="3" s="1"/>
  <c r="DJ12" i="3"/>
  <c r="DJ21" i="3" s="1"/>
  <c r="CC20" i="3"/>
  <c r="CH20" i="3"/>
  <c r="DB20" i="3"/>
  <c r="DF20" i="3"/>
  <c r="DJ20" i="3"/>
  <c r="AF20" i="6"/>
  <c r="BF20" i="6"/>
  <c r="BG20" i="6"/>
  <c r="U20" i="6"/>
  <c r="R20" i="6"/>
  <c r="B20" i="6"/>
  <c r="BD20" i="6"/>
  <c r="E20" i="6"/>
  <c r="AF12" i="6"/>
  <c r="AF21" i="6" s="1"/>
  <c r="BF12" i="6"/>
  <c r="BF21" i="6" s="1"/>
  <c r="BG12" i="6"/>
  <c r="BG21" i="6" s="1"/>
  <c r="U12" i="6"/>
  <c r="U21" i="6" s="1"/>
  <c r="R12" i="6"/>
  <c r="R21" i="6" s="1"/>
  <c r="B12" i="6"/>
  <c r="B21" i="6" s="1"/>
  <c r="B22" i="6" s="1"/>
  <c r="B23" i="6" s="1"/>
  <c r="BD12" i="6"/>
  <c r="BD21" i="6" s="1"/>
  <c r="E12" i="6"/>
  <c r="E21" i="6" s="1"/>
  <c r="E22" i="6" s="1"/>
  <c r="E23" i="6" s="1"/>
  <c r="C12" i="4"/>
  <c r="C21" i="4" s="1"/>
  <c r="D12" i="4"/>
  <c r="D21" i="4" s="1"/>
  <c r="E12" i="4"/>
  <c r="E21" i="4" s="1"/>
  <c r="BC12" i="4"/>
  <c r="BC21" i="4" s="1"/>
  <c r="BD12" i="4"/>
  <c r="BD21" i="4" s="1"/>
  <c r="BE12" i="4"/>
  <c r="BE21" i="4" s="1"/>
  <c r="C20" i="4"/>
  <c r="D20" i="4"/>
  <c r="E20" i="4"/>
  <c r="BC20" i="4"/>
  <c r="BD20" i="4"/>
  <c r="BE20" i="4"/>
  <c r="AA12" i="7"/>
  <c r="AA21" i="7" s="1"/>
  <c r="AK12" i="7"/>
  <c r="AK21" i="7" s="1"/>
  <c r="AM12" i="7"/>
  <c r="AM21" i="7" s="1"/>
  <c r="BD12" i="7"/>
  <c r="BD21" i="7" s="1"/>
  <c r="BH12" i="7"/>
  <c r="BH21" i="7" s="1"/>
  <c r="BR12" i="7"/>
  <c r="BR21" i="7" s="1"/>
  <c r="BE12" i="7"/>
  <c r="BE21" i="7" s="1"/>
  <c r="AI12" i="7"/>
  <c r="AI21" i="7" s="1"/>
  <c r="S12" i="7"/>
  <c r="S21" i="7" s="1"/>
  <c r="AN12" i="7"/>
  <c r="AN21" i="7" s="1"/>
  <c r="R12" i="7"/>
  <c r="R21" i="7" s="1"/>
  <c r="T12" i="7"/>
  <c r="T21" i="7" s="1"/>
  <c r="AT12" i="7"/>
  <c r="AT21" i="7" s="1"/>
  <c r="X12" i="7"/>
  <c r="X21" i="7" s="1"/>
  <c r="BU12" i="7"/>
  <c r="BU21" i="7" s="1"/>
  <c r="J12" i="7"/>
  <c r="J21" i="7" s="1"/>
  <c r="AA20" i="7"/>
  <c r="AK20" i="7"/>
  <c r="AM20" i="7"/>
  <c r="BD20" i="7"/>
  <c r="BH20" i="7"/>
  <c r="BR20" i="7"/>
  <c r="BE20" i="7"/>
  <c r="AI20" i="7"/>
  <c r="S20" i="7"/>
  <c r="AN20" i="7"/>
  <c r="R20" i="7"/>
  <c r="T20" i="7"/>
  <c r="AT20" i="7"/>
  <c r="X20" i="7"/>
  <c r="BU20" i="7"/>
  <c r="J20" i="7"/>
  <c r="AD12" i="7"/>
  <c r="AD21" i="7" s="1"/>
  <c r="AE12" i="7"/>
  <c r="AE21" i="7" s="1"/>
  <c r="AZ12" i="7"/>
  <c r="AZ21" i="7" s="1"/>
  <c r="B12" i="7"/>
  <c r="B21" i="7" s="1"/>
  <c r="AQ12" i="7"/>
  <c r="AQ21" i="7" s="1"/>
  <c r="AU12" i="7"/>
  <c r="AU21" i="7" s="1"/>
  <c r="AW12" i="7"/>
  <c r="AW21" i="7" s="1"/>
  <c r="BB12" i="7"/>
  <c r="BB21" i="7" s="1"/>
  <c r="BF12" i="7"/>
  <c r="BF21" i="7" s="1"/>
  <c r="BM12" i="7"/>
  <c r="BM21" i="7" s="1"/>
  <c r="BN12" i="7"/>
  <c r="BP12" i="7"/>
  <c r="BP21" i="7" s="1"/>
  <c r="AD20" i="7"/>
  <c r="AE20" i="7"/>
  <c r="AZ20" i="7"/>
  <c r="B20" i="7"/>
  <c r="AQ20" i="7"/>
  <c r="AU20" i="7"/>
  <c r="AW20" i="7"/>
  <c r="BB20" i="7"/>
  <c r="BF20" i="7"/>
  <c r="BM20" i="7"/>
  <c r="BN20" i="7"/>
  <c r="BP20" i="7"/>
  <c r="BN21" i="7"/>
  <c r="D12" i="7"/>
  <c r="D21" i="7" s="1"/>
  <c r="I12" i="7"/>
  <c r="I21" i="7" s="1"/>
  <c r="K12" i="7"/>
  <c r="K21" i="7" s="1"/>
  <c r="M12" i="7"/>
  <c r="M21" i="7" s="1"/>
  <c r="P12" i="7"/>
  <c r="P21" i="7" s="1"/>
  <c r="V12" i="7"/>
  <c r="V21" i="7" s="1"/>
  <c r="D20" i="7"/>
  <c r="I20" i="7"/>
  <c r="K20" i="7"/>
  <c r="M20" i="7"/>
  <c r="P20" i="7"/>
  <c r="V20" i="7"/>
  <c r="AC20" i="7"/>
  <c r="AC12" i="7"/>
  <c r="AC21" i="7" s="1"/>
  <c r="FG22" i="3" l="1"/>
  <c r="FG23" i="3" s="1"/>
  <c r="EY22" i="3"/>
  <c r="EY23" i="3" s="1"/>
  <c r="AF22" i="6"/>
  <c r="AF23" i="6" s="1"/>
  <c r="EO22" i="3"/>
  <c r="EO23" i="3" s="1"/>
  <c r="FC22" i="3"/>
  <c r="FC23" i="3" s="1"/>
  <c r="FD22" i="3"/>
  <c r="FD23" i="3" s="1"/>
  <c r="FI22" i="3"/>
  <c r="FI23" i="3" s="1"/>
  <c r="FA22" i="3"/>
  <c r="FA23" i="3" s="1"/>
  <c r="FH22" i="3"/>
  <c r="FH23" i="3" s="1"/>
  <c r="EZ22" i="3"/>
  <c r="EZ23" i="3" s="1"/>
  <c r="AI22" i="3"/>
  <c r="AI23" i="3" s="1"/>
  <c r="AU22" i="7"/>
  <c r="AU23" i="7" s="1"/>
  <c r="BC22" i="4"/>
  <c r="BC23" i="4" s="1"/>
  <c r="BE22" i="4"/>
  <c r="BE23" i="4" s="1"/>
  <c r="D22" i="4"/>
  <c r="D23" i="4" s="1"/>
  <c r="BD22" i="4"/>
  <c r="BD23" i="4" s="1"/>
  <c r="FB22" i="3"/>
  <c r="FB23" i="3" s="1"/>
  <c r="AZ22" i="3"/>
  <c r="AZ23" i="3" s="1"/>
  <c r="DY22" i="3"/>
  <c r="DY23" i="3" s="1"/>
  <c r="AS22" i="3"/>
  <c r="AS23" i="3" s="1"/>
  <c r="DP22" i="3"/>
  <c r="DP23" i="3" s="1"/>
  <c r="BU22" i="3"/>
  <c r="BU23" i="3" s="1"/>
  <c r="ER22" i="3"/>
  <c r="ER23" i="3" s="1"/>
  <c r="AN22" i="3"/>
  <c r="AN23" i="3" s="1"/>
  <c r="E22" i="4"/>
  <c r="E23" i="4" s="1"/>
  <c r="C22" i="4"/>
  <c r="C23" i="4" s="1"/>
  <c r="J22" i="7"/>
  <c r="J23" i="7" s="1"/>
  <c r="T22" i="7"/>
  <c r="T23" i="7" s="1"/>
  <c r="AN22" i="7"/>
  <c r="AN23" i="7" s="1"/>
  <c r="AT22" i="7"/>
  <c r="AT23" i="7" s="1"/>
  <c r="R22" i="7"/>
  <c r="R23" i="7" s="1"/>
  <c r="S22" i="7"/>
  <c r="S23" i="7" s="1"/>
  <c r="AI22" i="7"/>
  <c r="AI23" i="7" s="1"/>
  <c r="BD22" i="6"/>
  <c r="BD23" i="6" s="1"/>
  <c r="R22" i="6"/>
  <c r="R23" i="6" s="1"/>
  <c r="U22" i="6"/>
  <c r="U23" i="6" s="1"/>
  <c r="BG22" i="6"/>
  <c r="BG23" i="6" s="1"/>
  <c r="BF22" i="6"/>
  <c r="BF23" i="6" s="1"/>
  <c r="BR22" i="3"/>
  <c r="BR23" i="3" s="1"/>
  <c r="CQ22" i="3"/>
  <c r="CQ23" i="3" s="1"/>
  <c r="O22" i="3"/>
  <c r="O23" i="3" s="1"/>
  <c r="EN22" i="3"/>
  <c r="EN23" i="3" s="1"/>
  <c r="CO22" i="3"/>
  <c r="CO23" i="3" s="1"/>
  <c r="BY22" i="3"/>
  <c r="BY23" i="3" s="1"/>
  <c r="DJ22" i="3"/>
  <c r="DJ23" i="3" s="1"/>
  <c r="DN22" i="3"/>
  <c r="DN23" i="3" s="1"/>
  <c r="AR22" i="3"/>
  <c r="AR23" i="3" s="1"/>
  <c r="AH22" i="3"/>
  <c r="AH23" i="3" s="1"/>
  <c r="BP22" i="3"/>
  <c r="BP23" i="3" s="1"/>
  <c r="EL22" i="3"/>
  <c r="EL23" i="3" s="1"/>
  <c r="EJ22" i="3"/>
  <c r="EJ23" i="3" s="1"/>
  <c r="DO22" i="3"/>
  <c r="DO23" i="3" s="1"/>
  <c r="DM22" i="3"/>
  <c r="DM23" i="3" s="1"/>
  <c r="DI22" i="3"/>
  <c r="DI23" i="3" s="1"/>
  <c r="EH22" i="3"/>
  <c r="EH23" i="3" s="1"/>
  <c r="DL22" i="3"/>
  <c r="DL23" i="3" s="1"/>
  <c r="CE22" i="3"/>
  <c r="CE23" i="3" s="1"/>
  <c r="CU22" i="3"/>
  <c r="CU23" i="3" s="1"/>
  <c r="CT22" i="3"/>
  <c r="CT23" i="3" s="1"/>
  <c r="CF22" i="3"/>
  <c r="CF23" i="3" s="1"/>
  <c r="BZ22" i="3"/>
  <c r="BZ23" i="3" s="1"/>
  <c r="BG22" i="3"/>
  <c r="BG23" i="3" s="1"/>
  <c r="BM22" i="3"/>
  <c r="BM23" i="3" s="1"/>
  <c r="AX22" i="3"/>
  <c r="AX23" i="3" s="1"/>
  <c r="AW22" i="3"/>
  <c r="AW23" i="3" s="1"/>
  <c r="AO22" i="3"/>
  <c r="AO23" i="3" s="1"/>
  <c r="AC22" i="3"/>
  <c r="AC23" i="3" s="1"/>
  <c r="EX22" i="3"/>
  <c r="EX23" i="3" s="1"/>
  <c r="DR22" i="3"/>
  <c r="DR23" i="3" s="1"/>
  <c r="AG22" i="3"/>
  <c r="AG23" i="3" s="1"/>
  <c r="CN22" i="3"/>
  <c r="CN23" i="3" s="1"/>
  <c r="BE22" i="3"/>
  <c r="BE23" i="3" s="1"/>
  <c r="FF22" i="3"/>
  <c r="FF23" i="3" s="1"/>
  <c r="T22" i="3"/>
  <c r="T23" i="3" s="1"/>
  <c r="L22" i="3"/>
  <c r="L23" i="3" s="1"/>
  <c r="V22" i="3"/>
  <c r="V23" i="3" s="1"/>
  <c r="Q22" i="3"/>
  <c r="Q23" i="3" s="1"/>
  <c r="N22" i="3"/>
  <c r="N23" i="3" s="1"/>
  <c r="ED22" i="3"/>
  <c r="ED23" i="3" s="1"/>
  <c r="DG22" i="3"/>
  <c r="DG23" i="3" s="1"/>
  <c r="EQ22" i="3"/>
  <c r="EQ23" i="3" s="1"/>
  <c r="ET22" i="3"/>
  <c r="ET23" i="3" s="1"/>
  <c r="FE22" i="3"/>
  <c r="FE23" i="3" s="1"/>
  <c r="DQ22" i="3"/>
  <c r="DQ23" i="3" s="1"/>
  <c r="AE22" i="3"/>
  <c r="AE23" i="3" s="1"/>
  <c r="BB22" i="3"/>
  <c r="BB23" i="3" s="1"/>
  <c r="EW22" i="3"/>
  <c r="EW23" i="3" s="1"/>
  <c r="CL22" i="3"/>
  <c r="CL23" i="3" s="1"/>
  <c r="K22" i="3"/>
  <c r="K23" i="3" s="1"/>
  <c r="DD22" i="3"/>
  <c r="DD23" i="3" s="1"/>
  <c r="AY22" i="3"/>
  <c r="AY23" i="3" s="1"/>
  <c r="CJ22" i="3"/>
  <c r="CJ23" i="3" s="1"/>
  <c r="BK22" i="3"/>
  <c r="BK23" i="3" s="1"/>
  <c r="AM22" i="3"/>
  <c r="AM23" i="3" s="1"/>
  <c r="AL22" i="3"/>
  <c r="AL23" i="3" s="1"/>
  <c r="AD22" i="3"/>
  <c r="AD23" i="3" s="1"/>
  <c r="AU22" i="3"/>
  <c r="AU23" i="3" s="1"/>
  <c r="AB22" i="3"/>
  <c r="AB23" i="3" s="1"/>
  <c r="G22" i="3"/>
  <c r="G23" i="3" s="1"/>
  <c r="S22" i="3"/>
  <c r="S23" i="3" s="1"/>
  <c r="I22" i="3"/>
  <c r="I23" i="3" s="1"/>
  <c r="B22" i="3"/>
  <c r="B23" i="3" s="1"/>
  <c r="EK22" i="3"/>
  <c r="EK23" i="3" s="1"/>
  <c r="EB22" i="3"/>
  <c r="EB23" i="3" s="1"/>
  <c r="DZ22" i="3"/>
  <c r="DZ23" i="3" s="1"/>
  <c r="DW22" i="3"/>
  <c r="DW23" i="3" s="1"/>
  <c r="AJ22" i="3"/>
  <c r="AJ23" i="3" s="1"/>
  <c r="EV22" i="3"/>
  <c r="EV23" i="3" s="1"/>
  <c r="EA22" i="3"/>
  <c r="EA23" i="3" s="1"/>
  <c r="DF22" i="3"/>
  <c r="DF23" i="3" s="1"/>
  <c r="CC22" i="3"/>
  <c r="CC23" i="3" s="1"/>
  <c r="DB22" i="3"/>
  <c r="DB23" i="3" s="1"/>
  <c r="CH22" i="3"/>
  <c r="CH23" i="3" s="1"/>
  <c r="D22" i="7"/>
  <c r="D23" i="7" s="1"/>
  <c r="AW22" i="7"/>
  <c r="AW23" i="7" s="1"/>
  <c r="K22" i="7"/>
  <c r="K23" i="7" s="1"/>
  <c r="BR22" i="7"/>
  <c r="BR23" i="7" s="1"/>
  <c r="AM22" i="7"/>
  <c r="AM23" i="7" s="1"/>
  <c r="BH22" i="7"/>
  <c r="BH23" i="7" s="1"/>
  <c r="BD22" i="7"/>
  <c r="BD23" i="7" s="1"/>
  <c r="AK22" i="7"/>
  <c r="AK23" i="7" s="1"/>
  <c r="BU22" i="7"/>
  <c r="BU23" i="7" s="1"/>
  <c r="BE22" i="7"/>
  <c r="BE23" i="7" s="1"/>
  <c r="AA22" i="7"/>
  <c r="AA23" i="7" s="1"/>
  <c r="X22" i="7"/>
  <c r="X23" i="7" s="1"/>
  <c r="BP22" i="7"/>
  <c r="BP23" i="7" s="1"/>
  <c r="BN22" i="7"/>
  <c r="BN23" i="7" s="1"/>
  <c r="BB22" i="7"/>
  <c r="BB23" i="7" s="1"/>
  <c r="B22" i="7"/>
  <c r="B23" i="7" s="1"/>
  <c r="AQ22" i="7"/>
  <c r="AQ23" i="7" s="1"/>
  <c r="AC22" i="7"/>
  <c r="AC23" i="7" s="1"/>
  <c r="AD22" i="7"/>
  <c r="AD23" i="7" s="1"/>
  <c r="AE22" i="7"/>
  <c r="AE23" i="7" s="1"/>
  <c r="BM22" i="7"/>
  <c r="BM23" i="7" s="1"/>
  <c r="AZ22" i="7"/>
  <c r="AZ23" i="7" s="1"/>
  <c r="BF22" i="7"/>
  <c r="BF23" i="7" s="1"/>
  <c r="P22" i="7"/>
  <c r="P23" i="7" s="1"/>
  <c r="I22" i="7"/>
  <c r="I23" i="7" s="1"/>
  <c r="M22" i="7"/>
  <c r="M23" i="7" s="1"/>
  <c r="V22" i="7"/>
  <c r="V23" i="7" s="1"/>
  <c r="Z12" i="6"/>
  <c r="Z21" i="6" s="1"/>
  <c r="AA12" i="6"/>
  <c r="AA21" i="6" s="1"/>
  <c r="AC12" i="6"/>
  <c r="AC21" i="6" s="1"/>
  <c r="AD12" i="6"/>
  <c r="AD21" i="6" s="1"/>
  <c r="AE12" i="6"/>
  <c r="AE21" i="6" s="1"/>
  <c r="D12" i="6"/>
  <c r="D21" i="6" s="1"/>
  <c r="Z20" i="6"/>
  <c r="AA20" i="6"/>
  <c r="AC20" i="6"/>
  <c r="AD20" i="6"/>
  <c r="AE20" i="6"/>
  <c r="D20" i="6"/>
  <c r="Y12" i="6"/>
  <c r="Y21" i="6" s="1"/>
  <c r="Y20" i="6"/>
  <c r="AU20" i="6"/>
  <c r="AV20" i="6"/>
  <c r="O20" i="6"/>
  <c r="N20" i="6"/>
  <c r="M20" i="6"/>
  <c r="L20" i="6"/>
  <c r="AU12" i="6"/>
  <c r="AU21" i="6" s="1"/>
  <c r="AV12" i="6"/>
  <c r="AV21" i="6" s="1"/>
  <c r="O12" i="6"/>
  <c r="O21" i="6" s="1"/>
  <c r="N12" i="6"/>
  <c r="N21" i="6" s="1"/>
  <c r="M12" i="6"/>
  <c r="M21" i="6" s="1"/>
  <c r="L12" i="6"/>
  <c r="L21" i="6" s="1"/>
  <c r="AT20" i="6"/>
  <c r="AT12" i="6"/>
  <c r="AT21" i="6" s="1"/>
  <c r="BB20" i="6"/>
  <c r="BB12" i="6"/>
  <c r="BB21" i="6" s="1"/>
  <c r="GW13" i="5"/>
  <c r="GW22" i="5" s="1"/>
  <c r="AT13" i="5"/>
  <c r="AT22" i="5" s="1"/>
  <c r="BD13" i="5"/>
  <c r="BD22" i="5" s="1"/>
  <c r="BH13" i="5"/>
  <c r="BH22" i="5" s="1"/>
  <c r="DV13" i="5"/>
  <c r="DV22" i="5" s="1"/>
  <c r="O13" i="5"/>
  <c r="O22" i="5" s="1"/>
  <c r="DG13" i="5"/>
  <c r="DG22" i="5" s="1"/>
  <c r="IX13" i="5"/>
  <c r="IX22" i="5" s="1"/>
  <c r="GU13" i="5"/>
  <c r="GU22" i="5" s="1"/>
  <c r="R13" i="5"/>
  <c r="R22" i="5" s="1"/>
  <c r="IR13" i="5"/>
  <c r="IR22" i="5" s="1"/>
  <c r="IT13" i="5"/>
  <c r="IT22" i="5" s="1"/>
  <c r="GG13" i="5"/>
  <c r="GG22" i="5" s="1"/>
  <c r="B13" i="5"/>
  <c r="B22" i="5" s="1"/>
  <c r="FG13" i="5"/>
  <c r="FG22" i="5" s="1"/>
  <c r="JD13" i="5"/>
  <c r="JD22" i="5" s="1"/>
  <c r="FH13" i="5"/>
  <c r="FH22" i="5" s="1"/>
  <c r="CQ13" i="5"/>
  <c r="CQ22" i="5" s="1"/>
  <c r="GO13" i="5"/>
  <c r="GO22" i="5" s="1"/>
  <c r="GI13" i="5"/>
  <c r="GI22" i="5" s="1"/>
  <c r="F13" i="5"/>
  <c r="F22" i="5" s="1"/>
  <c r="BW13" i="5"/>
  <c r="BW22" i="5" s="1"/>
  <c r="CP13" i="5"/>
  <c r="CP22" i="5" s="1"/>
  <c r="CX13" i="5"/>
  <c r="CX22" i="5" s="1"/>
  <c r="BN13" i="5"/>
  <c r="BN22" i="5" s="1"/>
  <c r="GW21" i="5"/>
  <c r="AT21" i="5"/>
  <c r="BD21" i="5"/>
  <c r="BH21" i="5"/>
  <c r="DV21" i="5"/>
  <c r="O21" i="5"/>
  <c r="DG21" i="5"/>
  <c r="IX21" i="5"/>
  <c r="GU21" i="5"/>
  <c r="R21" i="5"/>
  <c r="IR21" i="5"/>
  <c r="IT21" i="5"/>
  <c r="GG21" i="5"/>
  <c r="B21" i="5"/>
  <c r="FG21" i="5"/>
  <c r="JD21" i="5"/>
  <c r="FH21" i="5"/>
  <c r="CQ21" i="5"/>
  <c r="GO21" i="5"/>
  <c r="GI21" i="5"/>
  <c r="F21" i="5"/>
  <c r="BW21" i="5"/>
  <c r="CP21" i="5"/>
  <c r="CX21" i="5"/>
  <c r="BN21" i="5"/>
  <c r="M22" i="6" l="1"/>
  <c r="M23" i="6" s="1"/>
  <c r="B23" i="5"/>
  <c r="B24" i="5" s="1"/>
  <c r="DV23" i="5"/>
  <c r="DV24" i="5" s="1"/>
  <c r="IT23" i="5"/>
  <c r="IT24" i="5" s="1"/>
  <c r="IR23" i="5"/>
  <c r="IR24" i="5" s="1"/>
  <c r="GU23" i="5"/>
  <c r="GU24" i="5" s="1"/>
  <c r="IX23" i="5"/>
  <c r="IX24" i="5" s="1"/>
  <c r="R23" i="5"/>
  <c r="R24" i="5" s="1"/>
  <c r="DG23" i="5"/>
  <c r="DG24" i="5" s="1"/>
  <c r="CP23" i="5"/>
  <c r="CP24" i="5" s="1"/>
  <c r="BW23" i="5"/>
  <c r="BW24" i="5" s="1"/>
  <c r="BN23" i="5"/>
  <c r="BN24" i="5" s="1"/>
  <c r="CX23" i="5"/>
  <c r="CX24" i="5" s="1"/>
  <c r="F23" i="5"/>
  <c r="F24" i="5" s="1"/>
  <c r="FH23" i="5"/>
  <c r="FH24" i="5" s="1"/>
  <c r="GO23" i="5"/>
  <c r="GO24" i="5" s="1"/>
  <c r="JD23" i="5"/>
  <c r="JD24" i="5" s="1"/>
  <c r="GI23" i="5"/>
  <c r="GI24" i="5" s="1"/>
  <c r="GG23" i="5"/>
  <c r="GG24" i="5" s="1"/>
  <c r="CQ23" i="5"/>
  <c r="CQ24" i="5" s="1"/>
  <c r="FG23" i="5"/>
  <c r="FG24" i="5" s="1"/>
  <c r="BH23" i="5"/>
  <c r="BH24" i="5" s="1"/>
  <c r="GW23" i="5"/>
  <c r="GW24" i="5" s="1"/>
  <c r="BD23" i="5"/>
  <c r="BD24" i="5" s="1"/>
  <c r="O23" i="5"/>
  <c r="O24" i="5" s="1"/>
  <c r="AT23" i="5"/>
  <c r="AT24" i="5" s="1"/>
  <c r="N22" i="6"/>
  <c r="N23" i="6" s="1"/>
  <c r="L22" i="6"/>
  <c r="L23" i="6" s="1"/>
  <c r="O22" i="6"/>
  <c r="O23" i="6" s="1"/>
  <c r="AV22" i="6"/>
  <c r="AV23" i="6" s="1"/>
  <c r="AU22" i="6"/>
  <c r="AU23" i="6" s="1"/>
  <c r="D22" i="6"/>
  <c r="D23" i="6" s="1"/>
  <c r="AE22" i="6"/>
  <c r="AE23" i="6" s="1"/>
  <c r="AC22" i="6"/>
  <c r="AC23" i="6" s="1"/>
  <c r="AA22" i="6"/>
  <c r="AA23" i="6" s="1"/>
  <c r="AD22" i="6"/>
  <c r="AD23" i="6" s="1"/>
  <c r="Z22" i="6"/>
  <c r="Z23" i="6" s="1"/>
  <c r="Y22" i="6"/>
  <c r="Y23" i="6" s="1"/>
  <c r="BB22" i="6"/>
  <c r="BB23" i="6" s="1"/>
  <c r="AT22" i="6"/>
  <c r="AT23" i="6" s="1"/>
  <c r="DY13" i="5"/>
  <c r="DY22" i="5" s="1"/>
  <c r="BK13" i="5"/>
  <c r="BK22" i="5" s="1"/>
  <c r="DU13" i="5"/>
  <c r="DU22" i="5" s="1"/>
  <c r="CL13" i="5"/>
  <c r="CL22" i="5" s="1"/>
  <c r="CD13" i="5"/>
  <c r="CD22" i="5" s="1"/>
  <c r="BZ13" i="5"/>
  <c r="BZ22" i="5" s="1"/>
  <c r="CH13" i="5"/>
  <c r="CH22" i="5" s="1"/>
  <c r="DY21" i="5"/>
  <c r="BK21" i="5"/>
  <c r="DU21" i="5"/>
  <c r="CL21" i="5"/>
  <c r="CD21" i="5"/>
  <c r="BZ21" i="5"/>
  <c r="CH21" i="5"/>
  <c r="CG13" i="5"/>
  <c r="CG22" i="5" s="1"/>
  <c r="CG21" i="5"/>
  <c r="CK13" i="5"/>
  <c r="CK22" i="5" s="1"/>
  <c r="CK21" i="5"/>
  <c r="CF13" i="5"/>
  <c r="CF22" i="5" s="1"/>
  <c r="CB13" i="5"/>
  <c r="CB22" i="5" s="1"/>
  <c r="CC13" i="5"/>
  <c r="CC22" i="5" s="1"/>
  <c r="DC13" i="5"/>
  <c r="DC22" i="5" s="1"/>
  <c r="CF21" i="5"/>
  <c r="CB21" i="5"/>
  <c r="CC21" i="5"/>
  <c r="DC21" i="5"/>
  <c r="DE21" i="5"/>
  <c r="DF21" i="5"/>
  <c r="DS21" i="5"/>
  <c r="DX21" i="5"/>
  <c r="DB21" i="5"/>
  <c r="BJ21" i="5"/>
  <c r="BB21" i="5"/>
  <c r="BC21" i="5"/>
  <c r="BL21" i="5"/>
  <c r="BM21" i="5"/>
  <c r="DT21" i="5"/>
  <c r="AV21" i="5"/>
  <c r="CM21" i="5"/>
  <c r="CE21" i="5"/>
  <c r="CJ21" i="5"/>
  <c r="DE13" i="5"/>
  <c r="DE22" i="5" s="1"/>
  <c r="DF13" i="5"/>
  <c r="DF22" i="5" s="1"/>
  <c r="DS13" i="5"/>
  <c r="DS22" i="5" s="1"/>
  <c r="DX13" i="5"/>
  <c r="DX22" i="5" s="1"/>
  <c r="DB13" i="5"/>
  <c r="DB22" i="5" s="1"/>
  <c r="BJ13" i="5"/>
  <c r="BJ22" i="5" s="1"/>
  <c r="BB13" i="5"/>
  <c r="BB22" i="5" s="1"/>
  <c r="BC13" i="5"/>
  <c r="BC22" i="5" s="1"/>
  <c r="BL13" i="5"/>
  <c r="BL22" i="5" s="1"/>
  <c r="BM13" i="5"/>
  <c r="BM22" i="5" s="1"/>
  <c r="DT13" i="5"/>
  <c r="DT22" i="5" s="1"/>
  <c r="AV13" i="5"/>
  <c r="AV22" i="5" s="1"/>
  <c r="CM13" i="5"/>
  <c r="CM22" i="5" s="1"/>
  <c r="CE13" i="5"/>
  <c r="CE22" i="5" s="1"/>
  <c r="CJ13" i="5"/>
  <c r="CJ22" i="5" s="1"/>
  <c r="BC23" i="5" l="1"/>
  <c r="BC24" i="5" s="1"/>
  <c r="BZ23" i="5"/>
  <c r="BZ24" i="5" s="1"/>
  <c r="CG23" i="5"/>
  <c r="CG24" i="5" s="1"/>
  <c r="CH23" i="5"/>
  <c r="CH24" i="5" s="1"/>
  <c r="CD23" i="5"/>
  <c r="CD24" i="5" s="1"/>
  <c r="CL23" i="5"/>
  <c r="CL24" i="5" s="1"/>
  <c r="DY23" i="5"/>
  <c r="DY24" i="5" s="1"/>
  <c r="DC23" i="5"/>
  <c r="DC24" i="5" s="1"/>
  <c r="DU23" i="5"/>
  <c r="DU24" i="5" s="1"/>
  <c r="BK23" i="5"/>
  <c r="BK24" i="5" s="1"/>
  <c r="CF23" i="5"/>
  <c r="CF24" i="5" s="1"/>
  <c r="CK23" i="5"/>
  <c r="CK24" i="5" s="1"/>
  <c r="CM23" i="5"/>
  <c r="CM24" i="5" s="1"/>
  <c r="CC23" i="5"/>
  <c r="CC24" i="5" s="1"/>
  <c r="CB23" i="5"/>
  <c r="CB24" i="5" s="1"/>
  <c r="DT23" i="5"/>
  <c r="DT24" i="5" s="1"/>
  <c r="DB23" i="5"/>
  <c r="DB24" i="5" s="1"/>
  <c r="DS23" i="5"/>
  <c r="DS24" i="5" s="1"/>
  <c r="BL23" i="5"/>
  <c r="BL24" i="5" s="1"/>
  <c r="DE23" i="5"/>
  <c r="DE24" i="5" s="1"/>
  <c r="BM23" i="5"/>
  <c r="BM24" i="5" s="1"/>
  <c r="DF23" i="5"/>
  <c r="DF24" i="5" s="1"/>
  <c r="BJ23" i="5"/>
  <c r="BJ24" i="5" s="1"/>
  <c r="AV23" i="5"/>
  <c r="AV24" i="5" s="1"/>
  <c r="CJ23" i="5"/>
  <c r="CJ24" i="5" s="1"/>
  <c r="BB23" i="5"/>
  <c r="BB24" i="5" s="1"/>
  <c r="CE23" i="5"/>
  <c r="CE24" i="5" s="1"/>
  <c r="DX23" i="5"/>
  <c r="DX24" i="5" s="1"/>
  <c r="AQ20" i="3" l="1"/>
  <c r="AV20" i="3"/>
  <c r="BS20" i="3"/>
  <c r="BT20" i="3"/>
  <c r="CA20" i="3"/>
  <c r="DC20" i="3" l="1"/>
  <c r="M20" i="3"/>
  <c r="F20" i="3"/>
  <c r="X20" i="3"/>
  <c r="AP20" i="3"/>
  <c r="DC12" i="3"/>
  <c r="DC21" i="3" s="1"/>
  <c r="M12" i="3"/>
  <c r="M21" i="3" s="1"/>
  <c r="F12" i="3"/>
  <c r="F21" i="3" s="1"/>
  <c r="X12" i="3"/>
  <c r="X21" i="3" s="1"/>
  <c r="AP12" i="3"/>
  <c r="AP21" i="3" s="1"/>
  <c r="AQ12" i="3"/>
  <c r="AQ21" i="3" s="1"/>
  <c r="AQ22" i="3" s="1"/>
  <c r="AQ23" i="3" s="1"/>
  <c r="AV12" i="3"/>
  <c r="AV21" i="3" s="1"/>
  <c r="AV22" i="3" s="1"/>
  <c r="AV23" i="3" s="1"/>
  <c r="BS12" i="3"/>
  <c r="BS21" i="3" s="1"/>
  <c r="BS22" i="3" s="1"/>
  <c r="BS23" i="3" s="1"/>
  <c r="BT12" i="3"/>
  <c r="BT21" i="3" s="1"/>
  <c r="BT22" i="3" s="1"/>
  <c r="BT23" i="3" s="1"/>
  <c r="CA12" i="3"/>
  <c r="CA21" i="3" s="1"/>
  <c r="CA22" i="3" s="1"/>
  <c r="CA23" i="3" s="1"/>
  <c r="DC22" i="3" l="1"/>
  <c r="DC23" i="3" s="1"/>
  <c r="AP22" i="3"/>
  <c r="AP23" i="3" s="1"/>
  <c r="X22" i="3"/>
  <c r="X23" i="3" s="1"/>
  <c r="F22" i="3"/>
  <c r="F23" i="3" s="1"/>
  <c r="M22" i="3"/>
  <c r="M23" i="3" s="1"/>
  <c r="AS20" i="4"/>
  <c r="H20" i="4"/>
  <c r="I20" i="4"/>
  <c r="G20" i="4"/>
  <c r="AX20" i="4"/>
  <c r="AY20" i="4"/>
  <c r="AS12" i="4"/>
  <c r="AS21" i="4" s="1"/>
  <c r="H12" i="4"/>
  <c r="H21" i="4" s="1"/>
  <c r="I12" i="4"/>
  <c r="I21" i="4" s="1"/>
  <c r="G12" i="4"/>
  <c r="G21" i="4" s="1"/>
  <c r="AX12" i="4"/>
  <c r="AX21" i="4" s="1"/>
  <c r="AY12" i="4"/>
  <c r="AY21" i="4" s="1"/>
  <c r="AW20" i="4"/>
  <c r="AW12" i="4"/>
  <c r="AW21" i="4" s="1"/>
  <c r="CA20" i="2"/>
  <c r="CA21" i="2"/>
  <c r="CA22" i="2" l="1"/>
  <c r="CA23" i="2" s="1"/>
  <c r="G22" i="4"/>
  <c r="G23" i="4" s="1"/>
  <c r="I22" i="4"/>
  <c r="I23" i="4" s="1"/>
  <c r="H22" i="4"/>
  <c r="H23" i="4" s="1"/>
  <c r="AS22" i="4"/>
  <c r="AS23" i="4" s="1"/>
  <c r="AY22" i="4"/>
  <c r="AY23" i="4" s="1"/>
  <c r="AX22" i="4"/>
  <c r="AX23" i="4" s="1"/>
  <c r="AW22" i="4"/>
  <c r="AW23" i="4" s="1"/>
  <c r="CL12" i="2"/>
  <c r="CL21" i="2" s="1"/>
  <c r="E12" i="2"/>
  <c r="E21" i="2" s="1"/>
  <c r="BE12" i="2"/>
  <c r="BE21" i="2" s="1"/>
  <c r="AF12" i="2"/>
  <c r="AF21" i="2" s="1"/>
  <c r="AH12" i="2"/>
  <c r="AH21" i="2" s="1"/>
  <c r="AM12" i="2"/>
  <c r="AM21" i="2" s="1"/>
  <c r="AW12" i="2"/>
  <c r="AW21" i="2" s="1"/>
  <c r="CC12" i="2"/>
  <c r="CC21" i="2" s="1"/>
  <c r="CB12" i="2"/>
  <c r="BR12" i="2"/>
  <c r="BR21" i="2" s="1"/>
  <c r="BZ12" i="2"/>
  <c r="BZ21" i="2" s="1"/>
  <c r="BV12" i="2"/>
  <c r="BV21" i="2" s="1"/>
  <c r="BU12" i="2"/>
  <c r="BU21" i="2" s="1"/>
  <c r="CM12" i="2"/>
  <c r="CN12" i="2"/>
  <c r="CN21" i="2" s="1"/>
  <c r="CO12" i="2"/>
  <c r="CO21" i="2" s="1"/>
  <c r="CP12" i="2"/>
  <c r="CP21" i="2" s="1"/>
  <c r="CQ12" i="2"/>
  <c r="CR12" i="2"/>
  <c r="CS12" i="2"/>
  <c r="CS21" i="2" s="1"/>
  <c r="CT12" i="2"/>
  <c r="CU12" i="2"/>
  <c r="CV12" i="2"/>
  <c r="CV21" i="2" s="1"/>
  <c r="CW12" i="2"/>
  <c r="CW21" i="2" s="1"/>
  <c r="CX12" i="2"/>
  <c r="CX21" i="2" s="1"/>
  <c r="CY12" i="2"/>
  <c r="CZ12" i="2"/>
  <c r="CZ21" i="2" s="1"/>
  <c r="DA12" i="2"/>
  <c r="DA21" i="2" s="1"/>
  <c r="DB12" i="2"/>
  <c r="DC12" i="2"/>
  <c r="DD12" i="2"/>
  <c r="DD21" i="2" s="1"/>
  <c r="DE12" i="2"/>
  <c r="DE21" i="2" s="1"/>
  <c r="DF12" i="2"/>
  <c r="DG12" i="2"/>
  <c r="DG21" i="2" s="1"/>
  <c r="DH12" i="2"/>
  <c r="DH21" i="2" s="1"/>
  <c r="DI12" i="2"/>
  <c r="DI21" i="2" s="1"/>
  <c r="DJ12" i="2"/>
  <c r="DK12" i="2"/>
  <c r="DK21" i="2" s="1"/>
  <c r="DL12" i="2"/>
  <c r="DL21" i="2" s="1"/>
  <c r="DM12" i="2"/>
  <c r="DM21" i="2" s="1"/>
  <c r="DN12" i="2"/>
  <c r="DO12" i="2"/>
  <c r="DO21" i="2" s="1"/>
  <c r="DP12" i="2"/>
  <c r="DP21" i="2" s="1"/>
  <c r="DQ12" i="2"/>
  <c r="DQ21" i="2" s="1"/>
  <c r="DR12" i="2"/>
  <c r="DS12" i="2"/>
  <c r="DT12" i="2"/>
  <c r="DT21" i="2" s="1"/>
  <c r="DT22" i="2" s="1"/>
  <c r="DT23" i="2" s="1"/>
  <c r="DU12" i="2"/>
  <c r="DU21" i="2" s="1"/>
  <c r="DV12" i="2"/>
  <c r="DV21" i="2" s="1"/>
  <c r="DW12" i="2"/>
  <c r="DW21" i="2" s="1"/>
  <c r="DX12" i="2"/>
  <c r="DX21" i="2" s="1"/>
  <c r="DY12" i="2"/>
  <c r="DY21" i="2" s="1"/>
  <c r="DZ12" i="2"/>
  <c r="EA12" i="2"/>
  <c r="EA21" i="2" s="1"/>
  <c r="EB12" i="2"/>
  <c r="EB21" i="2" s="1"/>
  <c r="EC12" i="2"/>
  <c r="EC21" i="2" s="1"/>
  <c r="ED12" i="2"/>
  <c r="EE12" i="2"/>
  <c r="EF12" i="2"/>
  <c r="EF21" i="2" s="1"/>
  <c r="EG12" i="2"/>
  <c r="EG21" i="2" s="1"/>
  <c r="EH12" i="2"/>
  <c r="EI12" i="2"/>
  <c r="EJ12" i="2"/>
  <c r="EJ21" i="2" s="1"/>
  <c r="EK12" i="2"/>
  <c r="EK21" i="2" s="1"/>
  <c r="EL12" i="2"/>
  <c r="EM12" i="2"/>
  <c r="EM21" i="2" s="1"/>
  <c r="EN12" i="2"/>
  <c r="EN21" i="2" s="1"/>
  <c r="EO12" i="2"/>
  <c r="EO21" i="2" s="1"/>
  <c r="EP12" i="2"/>
  <c r="EQ12" i="2"/>
  <c r="EQ21" i="2" s="1"/>
  <c r="ER12" i="2"/>
  <c r="ER21" i="2" s="1"/>
  <c r="ES12" i="2"/>
  <c r="ES21" i="2" s="1"/>
  <c r="ET12" i="2"/>
  <c r="EU12" i="2"/>
  <c r="EU21" i="2" s="1"/>
  <c r="EV12" i="2"/>
  <c r="EV21" i="2" s="1"/>
  <c r="EW12" i="2"/>
  <c r="EW21" i="2" s="1"/>
  <c r="EX12" i="2"/>
  <c r="EY12" i="2"/>
  <c r="EZ12" i="2"/>
  <c r="FA12" i="2"/>
  <c r="FA21" i="2" s="1"/>
  <c r="FB12" i="2"/>
  <c r="FB21" i="2" s="1"/>
  <c r="FC12" i="2"/>
  <c r="FC21" i="2" s="1"/>
  <c r="FD12" i="2"/>
  <c r="FD21" i="2" s="1"/>
  <c r="FE12" i="2"/>
  <c r="FE21" i="2" s="1"/>
  <c r="FF12" i="2"/>
  <c r="FG12" i="2"/>
  <c r="AZ20" i="2"/>
  <c r="BP20" i="2"/>
  <c r="Z20" i="2"/>
  <c r="BW20" i="2"/>
  <c r="CL20" i="2"/>
  <c r="E20" i="2"/>
  <c r="BE20" i="2"/>
  <c r="AF20" i="2"/>
  <c r="AH20" i="2"/>
  <c r="BY20" i="2"/>
  <c r="AK20" i="2"/>
  <c r="AM20" i="2"/>
  <c r="AW20" i="2"/>
  <c r="CC20" i="2"/>
  <c r="CB20" i="2"/>
  <c r="BR20" i="2"/>
  <c r="BZ20" i="2"/>
  <c r="BV20" i="2"/>
  <c r="BU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DB20" i="2"/>
  <c r="DC20" i="2"/>
  <c r="DD20" i="2"/>
  <c r="DE20" i="2"/>
  <c r="DF20" i="2"/>
  <c r="DG20" i="2"/>
  <c r="DH20" i="2"/>
  <c r="DI20" i="2"/>
  <c r="DJ20" i="2"/>
  <c r="DK20" i="2"/>
  <c r="DK22" i="2" s="1"/>
  <c r="DK23" i="2" s="1"/>
  <c r="DL20" i="2"/>
  <c r="DM20" i="2"/>
  <c r="DN20" i="2"/>
  <c r="DO20" i="2"/>
  <c r="DP20" i="2"/>
  <c r="DQ20" i="2"/>
  <c r="DR20" i="2"/>
  <c r="DS20" i="2"/>
  <c r="DT20" i="2"/>
  <c r="DU20" i="2"/>
  <c r="DV20" i="2"/>
  <c r="DW20" i="2"/>
  <c r="DX20" i="2"/>
  <c r="DY20" i="2"/>
  <c r="DZ20" i="2"/>
  <c r="EA20" i="2"/>
  <c r="EA22" i="2" s="1"/>
  <c r="EA23" i="2" s="1"/>
  <c r="EB20" i="2"/>
  <c r="EC20" i="2"/>
  <c r="ED20" i="2"/>
  <c r="EE20" i="2"/>
  <c r="EF20" i="2"/>
  <c r="EG20" i="2"/>
  <c r="EH20" i="2"/>
  <c r="EI20" i="2"/>
  <c r="EJ20" i="2"/>
  <c r="EK20" i="2"/>
  <c r="EL20" i="2"/>
  <c r="EM20" i="2"/>
  <c r="EN20" i="2"/>
  <c r="EO20" i="2"/>
  <c r="EP20" i="2"/>
  <c r="EQ20" i="2"/>
  <c r="EQ22" i="2" s="1"/>
  <c r="EQ23" i="2" s="1"/>
  <c r="ER20" i="2"/>
  <c r="ES20" i="2"/>
  <c r="ET20" i="2"/>
  <c r="EU20" i="2"/>
  <c r="EV20" i="2"/>
  <c r="EW20" i="2"/>
  <c r="EX20" i="2"/>
  <c r="EY20" i="2"/>
  <c r="EZ20" i="2"/>
  <c r="FA20" i="2"/>
  <c r="FB20" i="2"/>
  <c r="FC20" i="2"/>
  <c r="FD20" i="2"/>
  <c r="FE20" i="2"/>
  <c r="FF20" i="2"/>
  <c r="FG20" i="2"/>
  <c r="AZ21" i="2"/>
  <c r="BP21" i="2"/>
  <c r="Z21" i="2"/>
  <c r="BW21" i="2"/>
  <c r="BY21" i="2"/>
  <c r="AK21" i="2"/>
  <c r="CB21" i="2"/>
  <c r="CM21" i="2"/>
  <c r="CQ21" i="2"/>
  <c r="CR21" i="2"/>
  <c r="CT21" i="2"/>
  <c r="CU21" i="2"/>
  <c r="CY21" i="2"/>
  <c r="DB21" i="2"/>
  <c r="DC21" i="2"/>
  <c r="DC22" i="2" s="1"/>
  <c r="DC23" i="2" s="1"/>
  <c r="DF21" i="2"/>
  <c r="DF22" i="2" s="1"/>
  <c r="DF23" i="2" s="1"/>
  <c r="DJ21" i="2"/>
  <c r="DN21" i="2"/>
  <c r="DN22" i="2" s="1"/>
  <c r="DN23" i="2" s="1"/>
  <c r="DR21" i="2"/>
  <c r="DS21" i="2"/>
  <c r="DS22" i="2" s="1"/>
  <c r="DS23" i="2" s="1"/>
  <c r="DZ21" i="2"/>
  <c r="ED21" i="2"/>
  <c r="ED22" i="2" s="1"/>
  <c r="ED23" i="2" s="1"/>
  <c r="EE21" i="2"/>
  <c r="EH21" i="2"/>
  <c r="EI21" i="2"/>
  <c r="EI22" i="2" s="1"/>
  <c r="EI23" i="2" s="1"/>
  <c r="EL21" i="2"/>
  <c r="EL22" i="2" s="1"/>
  <c r="EL23" i="2" s="1"/>
  <c r="EP21" i="2"/>
  <c r="ET21" i="2"/>
  <c r="ET22" i="2" s="1"/>
  <c r="ET23" i="2" s="1"/>
  <c r="EX21" i="2"/>
  <c r="EY21" i="2"/>
  <c r="EY22" i="2" s="1"/>
  <c r="EY23" i="2" s="1"/>
  <c r="EZ21" i="2"/>
  <c r="FF21" i="2"/>
  <c r="FG21" i="2"/>
  <c r="CU22" i="2"/>
  <c r="CU23" i="2" s="1"/>
  <c r="I20" i="2"/>
  <c r="O20" i="2"/>
  <c r="W20" i="2"/>
  <c r="AC20" i="2"/>
  <c r="I21" i="2"/>
  <c r="O21" i="2"/>
  <c r="W21" i="2"/>
  <c r="AC21" i="2"/>
  <c r="X21" i="2"/>
  <c r="G21" i="2"/>
  <c r="H21" i="2"/>
  <c r="CD20" i="2"/>
  <c r="AJ20" i="2"/>
  <c r="X20" i="2"/>
  <c r="G20" i="2"/>
  <c r="H20" i="2"/>
  <c r="CD21" i="2"/>
  <c r="AJ21" i="2"/>
  <c r="AM20" i="1"/>
  <c r="B20" i="1"/>
  <c r="X20" i="1"/>
  <c r="Y20" i="1"/>
  <c r="Z20" i="1"/>
  <c r="AA20" i="1"/>
  <c r="AB20" i="1"/>
  <c r="AN20" i="1"/>
  <c r="EM20" i="3"/>
  <c r="D20" i="2"/>
  <c r="BX20" i="2"/>
  <c r="AB20" i="2"/>
  <c r="CF20" i="2"/>
  <c r="CG20" i="2"/>
  <c r="BA20" i="2"/>
  <c r="CH20" i="2"/>
  <c r="EN22" i="2" l="1"/>
  <c r="EN23" i="2" s="1"/>
  <c r="EF22" i="2"/>
  <c r="EF23" i="2" s="1"/>
  <c r="DX22" i="2"/>
  <c r="DX23" i="2" s="1"/>
  <c r="EZ22" i="2"/>
  <c r="EZ23" i="2" s="1"/>
  <c r="DP22" i="2"/>
  <c r="DP23" i="2" s="1"/>
  <c r="CR22" i="2"/>
  <c r="CR23" i="2" s="1"/>
  <c r="EV22" i="2"/>
  <c r="EV23" i="2" s="1"/>
  <c r="DH22" i="2"/>
  <c r="DH23" i="2" s="1"/>
  <c r="CZ22" i="2"/>
  <c r="CZ23" i="2" s="1"/>
  <c r="ER22" i="2"/>
  <c r="ER23" i="2" s="1"/>
  <c r="EJ22" i="2"/>
  <c r="EJ23" i="2" s="1"/>
  <c r="EB22" i="2"/>
  <c r="EB23" i="2" s="1"/>
  <c r="DL22" i="2"/>
  <c r="DL23" i="2" s="1"/>
  <c r="DD22" i="2"/>
  <c r="DD23" i="2" s="1"/>
  <c r="CV22" i="2"/>
  <c r="CV23" i="2" s="1"/>
  <c r="CN22" i="2"/>
  <c r="CN23" i="2" s="1"/>
  <c r="FG22" i="2"/>
  <c r="FG23" i="2" s="1"/>
  <c r="EE22" i="2"/>
  <c r="EE23" i="2" s="1"/>
  <c r="CY22" i="2"/>
  <c r="CY23" i="2" s="1"/>
  <c r="CQ22" i="2"/>
  <c r="CQ23" i="2" s="1"/>
  <c r="CM22" i="2"/>
  <c r="CM23" i="2" s="1"/>
  <c r="FD22" i="2"/>
  <c r="FD23" i="2" s="1"/>
  <c r="FB22" i="2"/>
  <c r="FB23" i="2" s="1"/>
  <c r="DV22" i="2"/>
  <c r="DV23" i="2" s="1"/>
  <c r="CX22" i="2"/>
  <c r="CX23" i="2" s="1"/>
  <c r="CP22" i="2"/>
  <c r="CP23" i="2" s="1"/>
  <c r="EM22" i="2"/>
  <c r="EM23" i="2" s="1"/>
  <c r="FC22" i="2"/>
  <c r="FC23" i="2" s="1"/>
  <c r="EU22" i="2"/>
  <c r="EU23" i="2" s="1"/>
  <c r="DW22" i="2"/>
  <c r="DW23" i="2" s="1"/>
  <c r="DO22" i="2"/>
  <c r="DO23" i="2" s="1"/>
  <c r="DG22" i="2"/>
  <c r="DG23" i="2" s="1"/>
  <c r="FE22" i="2"/>
  <c r="FE23" i="2" s="1"/>
  <c r="ES22" i="2"/>
  <c r="ES23" i="2" s="1"/>
  <c r="EG22" i="2"/>
  <c r="EG23" i="2" s="1"/>
  <c r="DY22" i="2"/>
  <c r="DY23" i="2" s="1"/>
  <c r="DM22" i="2"/>
  <c r="DM23" i="2" s="1"/>
  <c r="EW22" i="2"/>
  <c r="EW23" i="2" s="1"/>
  <c r="EC22" i="2"/>
  <c r="EC23" i="2" s="1"/>
  <c r="DQ22" i="2"/>
  <c r="DQ23" i="2" s="1"/>
  <c r="FA22" i="2"/>
  <c r="FA23" i="2" s="1"/>
  <c r="EO22" i="2"/>
  <c r="EO23" i="2" s="1"/>
  <c r="EK22" i="2"/>
  <c r="EK23" i="2" s="1"/>
  <c r="DU22" i="2"/>
  <c r="DU23" i="2" s="1"/>
  <c r="DI22" i="2"/>
  <c r="DI23" i="2" s="1"/>
  <c r="FF22" i="2"/>
  <c r="FF23" i="2" s="1"/>
  <c r="EX22" i="2"/>
  <c r="EX23" i="2" s="1"/>
  <c r="EP22" i="2"/>
  <c r="EP23" i="2" s="1"/>
  <c r="EH22" i="2"/>
  <c r="EH23" i="2" s="1"/>
  <c r="DZ22" i="2"/>
  <c r="DZ23" i="2" s="1"/>
  <c r="DR22" i="2"/>
  <c r="DR23" i="2" s="1"/>
  <c r="DJ22" i="2"/>
  <c r="DJ23" i="2" s="1"/>
  <c r="DB22" i="2"/>
  <c r="DB23" i="2" s="1"/>
  <c r="CT22" i="2"/>
  <c r="CT23" i="2" s="1"/>
  <c r="DA22" i="2"/>
  <c r="DA23" i="2" s="1"/>
  <c r="CW22" i="2"/>
  <c r="CW23" i="2" s="1"/>
  <c r="CS22" i="2"/>
  <c r="CS23" i="2" s="1"/>
  <c r="CO22" i="2"/>
  <c r="CO23" i="2" s="1"/>
  <c r="DE22" i="2"/>
  <c r="DE23" i="2" s="1"/>
  <c r="AK22" i="2"/>
  <c r="AK23" i="2" s="1"/>
  <c r="CD22" i="2"/>
  <c r="CD23" i="2" s="1"/>
  <c r="I22" i="2"/>
  <c r="I23" i="2" s="1"/>
  <c r="AM22" i="2"/>
  <c r="AM23" i="2" s="1"/>
  <c r="AC22" i="2"/>
  <c r="AC23" i="2" s="1"/>
  <c r="BU22" i="2"/>
  <c r="BU23" i="2" s="1"/>
  <c r="BV22" i="2"/>
  <c r="BV23" i="2" s="1"/>
  <c r="BZ22" i="2"/>
  <c r="BZ23" i="2" s="1"/>
  <c r="BR22" i="2"/>
  <c r="BR23" i="2" s="1"/>
  <c r="CB22" i="2"/>
  <c r="CB23" i="2" s="1"/>
  <c r="CC22" i="2"/>
  <c r="CC23" i="2" s="1"/>
  <c r="AW22" i="2"/>
  <c r="AW23" i="2" s="1"/>
  <c r="BY22" i="2"/>
  <c r="BY23" i="2" s="1"/>
  <c r="AH22" i="2"/>
  <c r="AH23" i="2" s="1"/>
  <c r="AF22" i="2"/>
  <c r="AF23" i="2" s="1"/>
  <c r="BE22" i="2"/>
  <c r="BE23" i="2" s="1"/>
  <c r="E22" i="2"/>
  <c r="E23" i="2" s="1"/>
  <c r="CL22" i="2"/>
  <c r="CL23" i="2" s="1"/>
  <c r="BW22" i="2"/>
  <c r="BW23" i="2" s="1"/>
  <c r="Z22" i="2"/>
  <c r="Z23" i="2" s="1"/>
  <c r="BP22" i="2"/>
  <c r="BP23" i="2" s="1"/>
  <c r="AZ22" i="2"/>
  <c r="AZ23" i="2" s="1"/>
  <c r="W22" i="2"/>
  <c r="W23" i="2" s="1"/>
  <c r="O22" i="2"/>
  <c r="O23" i="2" s="1"/>
  <c r="H22" i="2"/>
  <c r="H23" i="2" s="1"/>
  <c r="G22" i="2"/>
  <c r="G23" i="2" s="1"/>
  <c r="X22" i="2"/>
  <c r="X23" i="2" s="1"/>
  <c r="AJ22" i="2"/>
  <c r="AJ23" i="2" s="1"/>
  <c r="EM12" i="3"/>
  <c r="EM21" i="3" s="1"/>
  <c r="EM22" i="3" s="1"/>
  <c r="EM23" i="3" s="1"/>
  <c r="D21" i="2"/>
  <c r="BX12" i="2"/>
  <c r="BX21" i="2" s="1"/>
  <c r="AB21" i="2"/>
  <c r="CF21" i="2"/>
  <c r="CG21" i="2"/>
  <c r="BA21" i="2"/>
  <c r="CH21" i="2"/>
  <c r="BX22" i="2" l="1"/>
  <c r="BX23" i="2" s="1"/>
  <c r="AB22" i="2"/>
  <c r="AB23" i="2" s="1"/>
  <c r="CG22" i="2"/>
  <c r="CG23" i="2" s="1"/>
  <c r="BA22" i="2"/>
  <c r="BA23" i="2" s="1"/>
  <c r="CF22" i="2"/>
  <c r="CF23" i="2" s="1"/>
  <c r="D22" i="2"/>
  <c r="D23" i="2" s="1"/>
  <c r="CH22" i="2"/>
  <c r="CH23" i="2" s="1"/>
  <c r="AA21" i="1" l="1"/>
  <c r="AA22" i="1" s="1"/>
  <c r="AA23" i="1" s="1"/>
  <c r="AB21" i="1"/>
  <c r="AB22" i="1" s="1"/>
  <c r="AB23" i="1" s="1"/>
  <c r="AM21" i="1" l="1"/>
  <c r="AM22" i="1" s="1"/>
  <c r="AM23" i="1" s="1"/>
  <c r="B21" i="1"/>
  <c r="X21" i="1"/>
  <c r="Y21" i="1"/>
  <c r="Z21" i="1"/>
  <c r="AN22" i="1"/>
  <c r="AN23" i="1" s="1"/>
  <c r="B22" i="1"/>
  <c r="B23" i="1" s="1"/>
  <c r="Z22" i="1" l="1"/>
  <c r="Z23" i="1" s="1"/>
  <c r="X22" i="1"/>
  <c r="X23" i="1" s="1"/>
  <c r="Y22" i="1"/>
  <c r="Y23" i="1" s="1"/>
</calcChain>
</file>

<file path=xl/comments1.xml><?xml version="1.0" encoding="utf-8"?>
<comments xmlns="http://schemas.openxmlformats.org/spreadsheetml/2006/main">
  <authors>
    <author>bdefaut1@orange.fr</author>
    <author>Bernard Defaut</author>
  </authors>
  <commentList>
    <comment ref="M2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ex-Elisabethville</t>
        </r>
      </text>
    </comment>
    <comment ref="AS4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à l'embouchure du Niger</t>
        </r>
      </text>
    </comment>
    <comment ref="M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ex-Zaïre</t>
        </r>
      </text>
    </comment>
    <comment ref="B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 à IV</t>
        </r>
      </text>
    </comment>
    <comment ref="D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XII-II</t>
        </r>
      </text>
    </comment>
    <comment ref="E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XII-II</t>
        </r>
      </text>
    </comment>
    <comment ref="H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XII-II</t>
        </r>
      </text>
    </comment>
    <comment ref="M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V-VII</t>
        </r>
      </text>
    </comment>
    <comment ref="P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R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XII-II</t>
        </r>
      </text>
    </comment>
    <comment ref="X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IX à XI</t>
        </r>
      </text>
    </comment>
    <comment ref="Y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AA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VIII-X</t>
        </r>
      </text>
    </comment>
    <comment ref="AC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AK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AM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VIII à X</t>
        </r>
      </text>
    </comment>
    <comment ref="AN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AO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AP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IX-XI</t>
        </r>
      </text>
    </comment>
    <comment ref="AQ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AR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AS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XII-II</t>
        </r>
      </text>
    </comment>
    <comment ref="AT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AU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XII-II</t>
        </r>
      </text>
    </comment>
    <comment ref="AX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AY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II-IV</t>
        </r>
      </text>
    </comment>
    <comment ref="AZ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I-III</t>
        </r>
      </text>
    </comment>
    <comment ref="B10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</t>
        </r>
      </text>
    </comment>
    <comment ref="D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approximatif</t>
        </r>
      </text>
    </comment>
    <comment ref="E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II, III</t>
        </r>
      </text>
    </comment>
    <comment ref="H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III</t>
        </r>
      </text>
    </comment>
    <comment ref="M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approximatif</t>
        </r>
      </text>
    </comment>
    <comment ref="P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III</t>
        </r>
      </text>
    </comment>
    <comment ref="R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IV</t>
        </r>
      </text>
    </comment>
    <comment ref="X10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Y10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II</t>
        </r>
      </text>
    </comment>
    <comment ref="Z10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II</t>
        </r>
      </text>
    </comment>
    <comment ref="AA10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II</t>
        </r>
      </text>
    </comment>
    <comment ref="AB10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II</t>
        </r>
      </text>
    </comment>
    <comment ref="AC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IV</t>
        </r>
      </text>
    </comment>
    <comment ref="AK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III, IV</t>
        </r>
      </text>
    </comment>
    <comment ref="AM10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 et II</t>
        </r>
      </text>
    </comment>
    <comment ref="AN10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IV</t>
        </r>
      </text>
    </comment>
    <comment ref="AO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IV</t>
        </r>
      </text>
    </comment>
    <comment ref="AP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Q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R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II, III</t>
        </r>
      </text>
    </comment>
    <comment ref="AT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IV</t>
        </r>
      </text>
    </comment>
    <comment ref="AU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III</t>
        </r>
      </text>
    </comment>
    <comment ref="AX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III</t>
        </r>
      </text>
    </comment>
    <comment ref="AY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</t>
        </r>
      </text>
    </comment>
    <comment ref="AZ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III</t>
        </r>
      </text>
    </comment>
    <comment ref="B11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D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approximatif</t>
        </r>
      </text>
    </comment>
    <comment ref="E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M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approximatif</t>
        </r>
      </text>
    </comment>
    <comment ref="P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R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X11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Y11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Z11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AA11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AB11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AC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AK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AM11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 et VIII</t>
        </r>
      </text>
    </comment>
    <comment ref="AN11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 et VIII</t>
        </r>
      </text>
    </comment>
    <comment ref="AO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AP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AQ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AR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AT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AU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VII, VIII</t>
        </r>
      </text>
    </comment>
    <comment ref="AX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AY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Z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AR24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Viers : climat annamien ("</t>
        </r>
        <r>
          <rPr>
            <i/>
            <sz val="9"/>
            <color indexed="81"/>
            <rFont val="Tahoma"/>
            <family val="2"/>
          </rPr>
          <t>bande côtière qui borde l'Afrique orientale, entre la Tanzanie et le Natal, sur plus de 2000 km</t>
        </r>
        <r>
          <rPr>
            <sz val="9"/>
            <color indexed="81"/>
            <rFont val="Tahoma"/>
            <family val="2"/>
          </rPr>
          <t>", et côte orientale de Madagascar</t>
        </r>
      </text>
    </comment>
    <comment ref="D2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= forêt pluviale</t>
        </r>
      </text>
    </comment>
    <comment ref="E2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= forêt pluviale</t>
        </r>
      </text>
    </comment>
    <comment ref="G2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= forêt pluviale</t>
        </r>
      </text>
    </comment>
    <comment ref="H2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= forêt pluviale</t>
        </r>
      </text>
    </comment>
    <comment ref="J2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forêt tropophile, caducifoliée</t>
        </r>
      </text>
    </comment>
    <comment ref="M2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Huetz de Lump, p, 102 et 103</t>
        </r>
      </text>
    </comment>
    <comment ref="N2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= forêt pluviale</t>
        </r>
      </text>
    </comment>
    <comment ref="Q2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= forêt pluviale</t>
        </r>
      </text>
    </comment>
    <comment ref="W2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= forêt pluviale</t>
        </r>
      </text>
    </comment>
    <comment ref="AI2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= forêt pluviale</t>
        </r>
      </text>
    </comment>
    <comment ref="AL2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= forêt pluviale</t>
        </r>
      </text>
    </comment>
    <comment ref="AS2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= forêt pluviale</t>
        </r>
      </text>
    </comment>
    <comment ref="AV2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= forêt pluviale</t>
        </r>
      </text>
    </comment>
  </commentList>
</comments>
</file>

<file path=xl/comments10.xml><?xml version="1.0" encoding="utf-8"?>
<comments xmlns="http://schemas.openxmlformats.org/spreadsheetml/2006/main">
  <authors>
    <author>bdefaut1@orange.fr</author>
    <author>Bernard Defaut</author>
  </authors>
  <commentList>
    <comment ref="C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II-IV</t>
        </r>
      </text>
    </comment>
    <comment ref="F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IV-VI</t>
        </r>
      </text>
    </comment>
    <comment ref="H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III-V</t>
        </r>
      </text>
    </comment>
    <comment ref="H10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</t>
        </r>
      </text>
    </comment>
    <comment ref="H11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G2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désert côtier</t>
        </r>
      </text>
    </comment>
    <comment ref="E2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Monod 1938, p. 360 : "type sahélien franc"</t>
        </r>
      </text>
    </comment>
    <comment ref="C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in Vaes &amp; al., p. 664</t>
        </r>
      </text>
    </comment>
    <comment ref="D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in Vaes &amp; al., p. 664</t>
        </r>
      </text>
    </comment>
    <comment ref="E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in Vaes &amp; al., p. 664</t>
        </r>
      </text>
    </comment>
    <comment ref="F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in Vaes &amp; al., p. 664</t>
        </r>
      </text>
    </comment>
    <comment ref="G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in Vaes &amp; al., p. 664</t>
        </r>
      </text>
    </comment>
    <comment ref="H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in Vaes &amp; al., p. 664</t>
        </r>
      </text>
    </comment>
    <comment ref="I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in Vaes &amp; al., p. 664</t>
        </r>
      </text>
    </comment>
    <comment ref="C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in Vaes &amp; al., p. 664</t>
        </r>
      </text>
    </comment>
    <comment ref="D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in Vaes &amp; al., p. 664</t>
        </r>
      </text>
    </comment>
    <comment ref="E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in Vaes &amp; al., p. 664</t>
        </r>
      </text>
    </comment>
    <comment ref="F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in Vaes &amp; al., p. 664</t>
        </r>
      </text>
    </comment>
    <comment ref="G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in Vaes &amp; al., p. 664</t>
        </r>
      </text>
    </comment>
    <comment ref="H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in Vaes &amp; al., p. 664</t>
        </r>
      </text>
    </comment>
    <comment ref="I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in Vaes &amp; al., p. 664</t>
        </r>
      </text>
    </comment>
  </commentList>
</comments>
</file>

<file path=xl/comments11.xml><?xml version="1.0" encoding="utf-8"?>
<comments xmlns="http://schemas.openxmlformats.org/spreadsheetml/2006/main">
  <authors>
    <author>bdefaut1@orange.fr</author>
  </authors>
  <commentList>
    <comment ref="E2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forêt secondaire (feu), à Juniperus</t>
        </r>
      </text>
    </comment>
  </commentList>
</comments>
</file>

<file path=xl/comments12.xml><?xml version="1.0" encoding="utf-8"?>
<comments xmlns="http://schemas.openxmlformats.org/spreadsheetml/2006/main">
  <authors>
    <author>Bernard Defaut</author>
    <author>bdefaut1@orange.fr</author>
  </authors>
  <commentList>
    <comment ref="AS7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mais 185 mm selon Skaf, 1972, page 71</t>
        </r>
      </text>
    </comment>
    <comment ref="AW7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mais 100 mm selon Skaf, 1972, page 84</t>
        </r>
      </text>
    </comment>
    <comment ref="AX7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174 mm pour Skaf, 1972, pages 88 et 92</t>
        </r>
      </text>
    </comment>
    <comment ref="B8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C8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VI-II</t>
        </r>
      </text>
    </comment>
    <comment ref="E8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VI-IX</t>
        </r>
      </text>
    </comment>
    <comment ref="F8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VI-IX</t>
        </r>
      </text>
    </comment>
    <comment ref="G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été</t>
        </r>
      </text>
    </comment>
    <comment ref="H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I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été</t>
        </r>
      </text>
    </comment>
    <comment ref="J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VI-IX !</t>
        </r>
      </text>
    </comment>
    <comment ref="L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M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N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O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P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VI, VII, VIII, IX</t>
        </r>
      </text>
    </comment>
    <comment ref="Q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R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S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VI-IX !</t>
        </r>
      </text>
    </comment>
    <comment ref="T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VI-IX !</t>
        </r>
      </text>
    </comment>
    <comment ref="U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V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W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X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Y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Z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AA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AB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AC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AD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AE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AG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AH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AI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AJ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AM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AN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AO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AP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AQ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AR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VI-IX !</t>
        </r>
      </text>
    </comment>
    <comment ref="AS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IV-VI</t>
        </r>
      </text>
    </comment>
    <comment ref="AT8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AU8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X-XII</t>
        </r>
      </text>
    </comment>
    <comment ref="AV8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IX-XI</t>
        </r>
      </text>
    </comment>
    <comment ref="AW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V-VII</t>
        </r>
      </text>
    </comment>
    <comment ref="AX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V-VII</t>
        </r>
      </text>
    </comment>
    <comment ref="AY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AZ8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BA8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V-VII</t>
        </r>
      </text>
    </comment>
    <comment ref="BB8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K9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B10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C10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E10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F10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G10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H10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I10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J10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K10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L10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M10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N10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O10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P10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Q10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R10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S10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T10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U10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V10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W10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X10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Y10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Z10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AA10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AB10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AC10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 et VIII</t>
        </r>
      </text>
    </comment>
    <comment ref="AD10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VII, VIII</t>
        </r>
      </text>
    </comment>
    <comment ref="AE10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VII, VIII</t>
        </r>
      </text>
    </comment>
    <comment ref="AG10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AI10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AJ10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AM10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VII, VIII</t>
        </r>
      </text>
    </comment>
    <comment ref="AN10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AO10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AP10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AQ10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AR10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AS10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VII, VIII</t>
        </r>
      </text>
    </comment>
    <comment ref="AT10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AU10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</t>
        </r>
      </text>
    </comment>
    <comment ref="AV10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</t>
        </r>
      </text>
    </comment>
    <comment ref="AX10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AY10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AZ10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 et VIII</t>
        </r>
      </text>
    </comment>
    <comment ref="BA10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BB10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B11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C11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E11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F11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G11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I11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J11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K11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L11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M11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N11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O11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P11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Q11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R11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S11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T11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U11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W11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X11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Y11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Z11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A11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B11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C11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D11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E11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G11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H11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I11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J11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M11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N11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O11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P11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Q11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R11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S11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T11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U11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V11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X11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Y11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Z11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BA11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BB11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V12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X15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251 m selon Skaf, 1972</t>
        </r>
      </text>
    </comment>
    <comment ref="AZ25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Astragalo-Brometea, Onobrychio-Thymetalia leucostomi</t>
        </r>
      </text>
    </comment>
    <comment ref="BA25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Querco-Carpinetalia orientalis</t>
        </r>
      </text>
    </comment>
    <comment ref="BB25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Astragalo-Brometea, Onobrychio-Thymetalia leucostomi</t>
        </r>
      </text>
    </comment>
    <comment ref="AS30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d'après Skaf, 1972</t>
        </r>
      </text>
    </comment>
    <comment ref="AW30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d'après Skaf, 1972</t>
        </r>
      </text>
    </comment>
    <comment ref="AX30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d'après Skaf, 1972</t>
        </r>
      </text>
    </comment>
    <comment ref="AY30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d'après Skaf, 1972</t>
        </r>
      </text>
    </comment>
    <comment ref="BA32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avec un doute pour IV et VIII</t>
        </r>
      </text>
    </comment>
    <comment ref="B35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calculé à partir de Sauvage 1963</t>
        </r>
      </text>
    </comment>
    <comment ref="J35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K35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L35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M35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N35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R35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VII, VIII</t>
        </r>
      </text>
    </comment>
    <comment ref="S35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V35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W35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Y35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AB35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AD35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AE35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AG35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AH35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VII, VIII</t>
        </r>
      </text>
    </comment>
    <comment ref="AJ35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AL35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AM35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AN35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B36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in Sauvage 1963</t>
        </r>
      </text>
    </comment>
    <comment ref="J36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K36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L36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M36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N36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R36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S36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V36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W36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Y36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B36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D36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G36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H36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J36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L36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II</t>
        </r>
      </text>
    </comment>
    <comment ref="AM36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N36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</commentList>
</comments>
</file>

<file path=xl/comments13.xml><?xml version="1.0" encoding="utf-8"?>
<comments xmlns="http://schemas.openxmlformats.org/spreadsheetml/2006/main">
  <authors>
    <author>bdefaut1@orange.fr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XII-II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XII-II</t>
        </r>
      </text>
    </comment>
    <comment ref="F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I-III</t>
        </r>
      </text>
    </comment>
    <comment ref="I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XII-II</t>
        </r>
      </text>
    </comment>
    <comment ref="J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I-III</t>
        </r>
      </text>
    </comment>
    <comment ref="K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XI-I (mais aussi II et IV)</t>
        </r>
      </text>
    </comment>
    <comment ref="T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VII-IV</t>
        </r>
      </text>
    </comment>
    <comment ref="V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II</t>
        </r>
      </text>
    </comment>
    <comment ref="W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I-III</t>
        </r>
      </text>
    </comment>
    <comment ref="X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III-V</t>
        </r>
      </text>
    </comment>
    <comment ref="AC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XI-III</t>
        </r>
      </text>
    </comment>
    <comment ref="AF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I-III (et XI-XII)</t>
        </r>
      </text>
    </comment>
    <comment ref="AH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X-V</t>
        </r>
      </text>
    </comment>
    <comment ref="AJ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I-III (et aussi XII)</t>
        </r>
      </text>
    </comment>
    <comment ref="AK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XII-I</t>
        </r>
      </text>
    </comment>
    <comment ref="AL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IV</t>
        </r>
      </text>
    </comment>
    <comment ref="D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F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</t>
        </r>
      </text>
    </comment>
    <comment ref="I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IV</t>
        </r>
      </text>
    </comment>
    <comment ref="J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</t>
        </r>
      </text>
    </comment>
    <comment ref="K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</t>
        </r>
      </text>
    </comment>
    <comment ref="T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</t>
        </r>
      </text>
    </comment>
    <comment ref="W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</t>
        </r>
      </text>
    </comment>
    <comment ref="X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IX</t>
        </r>
      </text>
    </comment>
    <comment ref="AC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</t>
        </r>
      </text>
    </comment>
    <comment ref="AF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</t>
        </r>
      </text>
    </comment>
    <comment ref="AJ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IV</t>
        </r>
      </text>
    </comment>
    <comment ref="AK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IV</t>
        </r>
      </text>
    </comment>
    <comment ref="AL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X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D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XII</t>
        </r>
      </text>
    </comment>
    <comment ref="F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I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XII</t>
        </r>
      </text>
    </comment>
    <comment ref="J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K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XII, I</t>
        </r>
      </text>
    </comment>
    <comment ref="T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XII</t>
        </r>
      </text>
    </comment>
    <comment ref="V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IX</t>
        </r>
      </text>
    </comment>
    <comment ref="W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XII</t>
        </r>
      </text>
    </comment>
    <comment ref="X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II</t>
        </r>
      </text>
    </comment>
    <comment ref="AC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F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H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J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K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XII</t>
        </r>
      </text>
    </comment>
    <comment ref="AL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VI, VII</t>
        </r>
      </text>
    </comment>
    <comment ref="V12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B2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forêt tropophile, caducifoliée</t>
        </r>
      </text>
    </comment>
    <comment ref="C2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forêt tropophile, caducifoliée</t>
        </r>
      </text>
    </comment>
    <comment ref="D2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forêt tropophile, caducifoliée</t>
        </r>
      </text>
    </comment>
    <comment ref="F2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forêt tropophile, caducifoliée</t>
        </r>
      </text>
    </comment>
    <comment ref="H2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forêt tropophile, caducifoliée</t>
        </r>
      </text>
    </comment>
    <comment ref="I2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forêt tropophile, caducifoliée</t>
        </r>
      </text>
    </comment>
    <comment ref="O2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forêt tropophile, caducifoliée</t>
        </r>
      </text>
    </comment>
    <comment ref="P2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forêt tropophile, caducifoliée</t>
        </r>
      </text>
    </comment>
    <comment ref="Q2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forêt tropophile, caducifoliée</t>
        </r>
      </text>
    </comment>
    <comment ref="R2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forêt tropophile, caducifoliée</t>
        </r>
      </text>
    </comment>
    <comment ref="S2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forêt tropophile, caducifoliée</t>
        </r>
      </text>
    </comment>
    <comment ref="W2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forêt tropophile, caducifoliée</t>
        </r>
      </text>
    </comment>
    <comment ref="X2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forêt tropophile, caducifoliée</t>
        </r>
      </text>
    </comment>
    <comment ref="AB2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forêt tropophile, caducifoliée</t>
        </r>
      </text>
    </comment>
    <comment ref="AD2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forêt tropophile, caducifoliée</t>
        </r>
      </text>
    </comment>
    <comment ref="AI2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forêt tropophile, caducifoliée</t>
        </r>
      </text>
    </comment>
    <comment ref="AJ2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forêt tropophile, caducifoliée</t>
        </r>
      </text>
    </comment>
    <comment ref="AK2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forêt tropophile, caducifoliée</t>
        </r>
      </text>
    </comment>
    <comment ref="D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in Vaes &amp; al., p. 585</t>
        </r>
      </text>
    </comment>
    <comment ref="F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in Vaes &amp; al., p. 585</t>
        </r>
      </text>
    </comment>
    <comment ref="J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in Vaes &amp; al., p. 585</t>
        </r>
      </text>
    </comment>
    <comment ref="D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in Vaes &amp; al., p. 585</t>
        </r>
      </text>
    </comment>
    <comment ref="F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in Vaes &amp; al., p. 585</t>
        </r>
      </text>
    </comment>
    <comment ref="J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in Vaes &amp; al., p. 585</t>
        </r>
      </text>
    </comment>
  </commentList>
</comments>
</file>

<file path=xl/comments14.xml><?xml version="1.0" encoding="utf-8"?>
<comments xmlns="http://schemas.openxmlformats.org/spreadsheetml/2006/main">
  <authors>
    <author>Bernard Defaut</author>
  </authors>
  <commentList>
    <comment ref="B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C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D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</commentList>
</comments>
</file>

<file path=xl/comments15.xml><?xml version="1.0" encoding="utf-8"?>
<comments xmlns="http://schemas.openxmlformats.org/spreadsheetml/2006/main">
  <authors>
    <author>Bernard Defaut</author>
    <author>bdefaut1@orange.fr</author>
  </authors>
  <commentList>
    <comment ref="B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C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D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E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F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G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H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I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J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K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L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M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N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O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P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Q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R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S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T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U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V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W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X8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Y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Z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AA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AB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AC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IV-VI</t>
        </r>
      </text>
    </comment>
    <comment ref="AD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AE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AF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AG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AH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AI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AJ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AK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AL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AM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AN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AO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AP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AQ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AR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AS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AT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VIII-X</t>
        </r>
      </text>
    </comment>
    <comment ref="AU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AV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AW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AX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AY8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AZ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BA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BB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BC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BD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BE8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BF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BG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BH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BI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BJ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BK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BL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BM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D10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L10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M10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N10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O10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X10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Y10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Z10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AA10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AC10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AD10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AE10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AT10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AU10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AV10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AY10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BE10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BG10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D11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L11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M11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N11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O11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X11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Y11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Z11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A11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C11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D11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E11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T11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U11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V11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Y11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BE11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BG11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F23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noté "25" en 1992</t>
        </r>
      </text>
    </comment>
    <comment ref="AF25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les steppes ) Cousinia et ferula sont A3d</t>
        </r>
      </text>
    </comment>
    <comment ref="BG25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les steppes ) Cousinia et ferula sont A3d</t>
        </r>
      </text>
    </comment>
    <comment ref="C26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prairie présteppique</t>
        </r>
      </text>
    </comment>
    <comment ref="H26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sylvosteppe / steppe sodique</t>
        </r>
      </text>
    </comment>
    <comment ref="I26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forêt colchique</t>
        </r>
      </text>
    </comment>
    <comment ref="J26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forêt colchique</t>
        </r>
      </text>
    </comment>
    <comment ref="K26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steppe à Armoises</t>
        </r>
      </text>
    </comment>
    <comment ref="AB26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steppe danubienne, prairie subforestière</t>
        </r>
      </text>
    </comment>
    <comment ref="AM26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prairie présteppique</t>
        </r>
      </text>
    </comment>
    <comment ref="AN26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forêt sclérophyllle méditerranéenne</t>
        </r>
      </text>
    </comment>
    <comment ref="AW26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steppe herbeuse</t>
        </r>
      </text>
    </comment>
    <comment ref="BA26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prairie présteppique</t>
        </r>
      </text>
    </comment>
    <comment ref="BJ26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prairie présteppique</t>
        </r>
      </text>
    </comment>
  </commentList>
</comments>
</file>

<file path=xl/comments16.xml><?xml version="1.0" encoding="utf-8"?>
<comments xmlns="http://schemas.openxmlformats.org/spreadsheetml/2006/main">
  <authors>
    <author>Bernard Defaut</author>
    <author>bdefaut1@orange.fr</author>
  </authors>
  <commentList>
    <comment ref="X2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C'est une île, dans le delta de la Lena</t>
        </r>
      </text>
    </comment>
    <comment ref="F4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Viers indique "Sakhaline"</t>
        </r>
      </text>
    </comment>
    <comment ref="B8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V-VII</t>
        </r>
      </text>
    </comment>
    <comment ref="C8" authorId="0">
      <text>
        <r>
          <rPr>
            <b/>
            <sz val="9"/>
            <color indexed="81"/>
            <rFont val="Tahoma"/>
            <charset val="1"/>
          </rPr>
          <t>Bernard Defaut:</t>
        </r>
        <r>
          <rPr>
            <sz val="9"/>
            <color indexed="81"/>
            <rFont val="Tahoma"/>
            <charset val="1"/>
          </rPr>
          <t xml:space="preserve">
VI-VIII</t>
        </r>
      </text>
    </comment>
    <comment ref="D8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E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F8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G8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V-VII</t>
        </r>
      </text>
    </comment>
    <comment ref="H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I8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V-VII</t>
        </r>
      </text>
    </comment>
    <comment ref="J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V-VII</t>
        </r>
      </text>
    </comment>
    <comment ref="K8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L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M8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V-VII</t>
        </r>
      </text>
    </comment>
    <comment ref="N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V-VII</t>
        </r>
      </text>
    </comment>
    <comment ref="O8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V-VII</t>
        </r>
      </text>
    </comment>
    <comment ref="P8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V-VII</t>
        </r>
      </text>
    </comment>
    <comment ref="Q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R8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S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T8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V-VII</t>
        </r>
      </text>
    </comment>
    <comment ref="U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V-VII</t>
        </r>
      </text>
    </comment>
    <comment ref="V8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W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X8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III-V</t>
        </r>
      </text>
    </comment>
    <comment ref="Y8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V-VII</t>
        </r>
      </text>
    </comment>
    <comment ref="Z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AA8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AB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AC8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AD8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V-VII</t>
        </r>
      </text>
    </comment>
    <comment ref="AE8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V-VII (je retiens le triestre "sec" pour des températures positives ! (Sinon ce serait 14 mm pour II-IV)</t>
        </r>
      </text>
    </comment>
    <comment ref="AF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AG8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AH8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AI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B10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C10" authorId="0">
      <text>
        <r>
          <rPr>
            <b/>
            <sz val="9"/>
            <color indexed="81"/>
            <rFont val="Tahoma"/>
            <charset val="1"/>
          </rPr>
          <t>Bernard Defaut:</t>
        </r>
        <r>
          <rPr>
            <sz val="9"/>
            <color indexed="81"/>
            <rFont val="Tahoma"/>
            <charset val="1"/>
          </rPr>
          <t xml:space="preserve">
VII</t>
        </r>
      </text>
    </comment>
    <comment ref="D10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E10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F10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G10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H10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I10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J10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K10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L10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M10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O10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P10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Q10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R10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T10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U10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V10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W10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X10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</t>
        </r>
      </text>
    </comment>
    <comment ref="Y10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AA10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AB10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AC10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AD10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AE10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AF10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AG10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AH10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AI10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B11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C11" authorId="0">
      <text>
        <r>
          <rPr>
            <b/>
            <sz val="9"/>
            <color indexed="81"/>
            <rFont val="Tahoma"/>
            <charset val="1"/>
          </rPr>
          <t>Bernard Defaut:</t>
        </r>
        <r>
          <rPr>
            <sz val="9"/>
            <color indexed="81"/>
            <rFont val="Tahoma"/>
            <charset val="1"/>
          </rPr>
          <t xml:space="preserve">
I</t>
        </r>
      </text>
    </comment>
    <comment ref="D11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I, II</t>
        </r>
      </text>
    </comment>
    <comment ref="E11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F11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G11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I11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J11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K11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II</t>
        </r>
      </text>
    </comment>
    <comment ref="L11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M11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O11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P11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Q11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R11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II</t>
        </r>
      </text>
    </comment>
    <comment ref="T11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U11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V11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W11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X11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II</t>
        </r>
      </text>
    </comment>
    <comment ref="Y11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II</t>
        </r>
      </text>
    </comment>
    <comment ref="AA11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II</t>
        </r>
      </text>
    </comment>
    <comment ref="AB11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C11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D11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E11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F11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G11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H11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I11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C35" authorId="0">
      <text>
        <r>
          <rPr>
            <b/>
            <sz val="9"/>
            <color indexed="81"/>
            <rFont val="Tahoma"/>
            <charset val="1"/>
          </rPr>
          <t>Bernard Defaut:</t>
        </r>
        <r>
          <rPr>
            <sz val="9"/>
            <color indexed="81"/>
            <rFont val="Tahoma"/>
            <charset val="1"/>
          </rPr>
          <t xml:space="preserve">
VII</t>
        </r>
      </text>
    </comment>
    <comment ref="E35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H35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J35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L35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Q35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S35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U35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W35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AI35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C36" authorId="0">
      <text>
        <r>
          <rPr>
            <b/>
            <sz val="9"/>
            <color indexed="81"/>
            <rFont val="Tahoma"/>
            <charset val="1"/>
          </rPr>
          <t>Bernard Defaut:</t>
        </r>
        <r>
          <rPr>
            <sz val="9"/>
            <color indexed="81"/>
            <rFont val="Tahoma"/>
            <charset val="1"/>
          </rPr>
          <t xml:space="preserve">
I, II</t>
        </r>
      </text>
    </comment>
    <comment ref="E36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H36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J36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L36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Q36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I, II</t>
        </r>
      </text>
    </comment>
    <comment ref="S36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U36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W36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I36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</commentList>
</comments>
</file>

<file path=xl/comments2.xml><?xml version="1.0" encoding="utf-8"?>
<comments xmlns="http://schemas.openxmlformats.org/spreadsheetml/2006/main">
  <authors>
    <author>bdefaut1@orange.fr</author>
    <author>Bernard Defaut</author>
  </authors>
  <commentList>
    <comment ref="W2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Cette localité n'est plus traitée sur le site Climate-Data en 2021</t>
        </r>
      </text>
    </comment>
    <comment ref="AB2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Pas traité par Climate data en 2021</t>
        </r>
      </text>
    </comment>
    <comment ref="AC2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Pas traité par Climate data en 2021</t>
        </r>
      </text>
    </comment>
    <comment ref="AJ2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Pas traité par Climate data en 2021</t>
        </r>
      </text>
    </comment>
    <comment ref="B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probablement</t>
        </r>
      </text>
    </comment>
    <comment ref="C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V-VIII !</t>
        </r>
      </text>
    </comment>
    <comment ref="D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E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F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G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H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I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J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K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L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M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N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O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Q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T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V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W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X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Y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Z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AA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AB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AC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AD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AE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AF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AG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AH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AI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AJ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AK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AL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AM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AN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AO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AQ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AT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AV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AW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AZ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BA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BD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VI-VIII, mais il y a aussi V</t>
        </r>
      </text>
    </comment>
    <comment ref="BE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BF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BG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BK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BM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BP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BQ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BR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BS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BV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BW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BX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BY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BZ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CA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CB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V-VII</t>
        </r>
      </text>
    </comment>
    <comment ref="CC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CD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CE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II-IV</t>
        </r>
      </text>
    </comment>
    <comment ref="CF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CG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CH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CL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probablement (demi-somme de tc + tf</t>
        </r>
      </text>
    </comment>
    <comment ref="BB9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C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E10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VII, VIII</t>
        </r>
      </text>
    </comment>
    <comment ref="F10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J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K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L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N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Q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T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V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AA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AD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AF10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AG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AH10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AM10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AO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AQ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AT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AV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AW10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BB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VII, VIII</t>
        </r>
      </text>
    </comment>
    <comment ref="BE10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BG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BK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BM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BQ10" authorId="0">
      <text>
        <r>
          <rPr>
            <b/>
            <sz val="9"/>
            <color indexed="81"/>
            <rFont val="Tahoma"/>
            <charset val="1"/>
          </rPr>
          <t>bdefaut1@orange.fr:</t>
        </r>
        <r>
          <rPr>
            <sz val="9"/>
            <color indexed="81"/>
            <rFont val="Tahoma"/>
            <charset val="1"/>
          </rPr>
          <t xml:space="preserve">
VIII</t>
        </r>
      </text>
    </comment>
    <comment ref="BR10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BU10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BV10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BX10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VII, VIII</t>
        </r>
      </text>
    </comment>
    <comment ref="BZ10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CB10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CC10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CE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CL10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E11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F11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J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K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L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N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Q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T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V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A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D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F11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G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H11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M11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II</t>
        </r>
      </text>
    </comment>
    <comment ref="AO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Q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T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V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W11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BB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BE11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II</t>
        </r>
      </text>
    </comment>
    <comment ref="BG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BK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BM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BQ11" authorId="0">
      <text>
        <r>
          <rPr>
            <b/>
            <sz val="9"/>
            <color indexed="81"/>
            <rFont val="Tahoma"/>
            <charset val="1"/>
          </rPr>
          <t>bdefaut1@orange.fr:</t>
        </r>
        <r>
          <rPr>
            <sz val="9"/>
            <color indexed="81"/>
            <rFont val="Tahoma"/>
            <charset val="1"/>
          </rPr>
          <t xml:space="preserve">
I</t>
        </r>
      </text>
    </comment>
    <comment ref="BR11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BU11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BV11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BX11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BZ11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CB11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CC11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CE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CL11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S24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base</t>
        </r>
      </text>
    </comment>
    <comment ref="T24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base</t>
        </r>
      </text>
    </comment>
    <comment ref="AX24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base</t>
        </r>
      </text>
    </comment>
    <comment ref="AY24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sommet</t>
        </r>
      </text>
    </comment>
    <comment ref="BN24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base</t>
        </r>
      </text>
    </comment>
    <comment ref="BO24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sommet</t>
        </r>
      </text>
    </comment>
    <comment ref="AI2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guide excu. phytosocio., 1985 : p. 14</t>
        </r>
      </text>
    </comment>
    <comment ref="AS2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guide excu. phytosocio., 1985 : p. 15,
La carte de la p. 162 : steppe à Moricandia arvenisi et Cymbopogon schoenanthus</t>
        </r>
      </text>
    </comment>
    <comment ref="BH2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Guide : cf. pp. 156 à 159, t 162 (carte)</t>
        </r>
      </text>
    </comment>
    <comment ref="B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C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J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K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calculé !</t>
        </r>
      </text>
    </comment>
    <comment ref="N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Q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V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Y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AA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AD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AG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AL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AO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AQ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BB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VII, VIII</t>
        </r>
      </text>
    </comment>
    <comment ref="BD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BG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BK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CE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Vaes &amp; al., p. 261</t>
        </r>
      </text>
    </comment>
    <comment ref="B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C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J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K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Sauvage 1963</t>
        </r>
      </text>
    </comment>
    <comment ref="N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II</t>
        </r>
      </text>
    </comment>
    <comment ref="Q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V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Y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A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D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II</t>
        </r>
      </text>
    </comment>
    <comment ref="AG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L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O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Q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BB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I, II</t>
        </r>
      </text>
    </comment>
    <comment ref="BD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BG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BK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CE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Vaes &amp; al., P. 261</t>
        </r>
      </text>
    </comment>
    <comment ref="K39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et Sauvage 1963</t>
        </r>
      </text>
    </comment>
    <comment ref="BG4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la végétation invalide cette attribution "HA"</t>
        </r>
      </text>
    </comment>
  </commentList>
</comments>
</file>

<file path=xl/comments3.xml><?xml version="1.0" encoding="utf-8"?>
<comments xmlns="http://schemas.openxmlformats.org/spreadsheetml/2006/main">
  <authors>
    <author>bdefaut1@orange.fr</author>
    <author>Bernard Defaut</author>
  </authors>
  <commentList>
    <comment ref="C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in Bull. Ecol. 23 (1-2)</t>
        </r>
      </text>
    </comment>
    <comment ref="F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in Bull. Ecol. 23 (1-2)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C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D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E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F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G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H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VI-VIII, mais valeur approximative</t>
        </r>
      </text>
    </comment>
    <comment ref="I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J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L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C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F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C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D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E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 et VIII</t>
        </r>
      </text>
    </comment>
    <comment ref="F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G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 et VIII</t>
        </r>
      </text>
    </comment>
    <comment ref="I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J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 et VIII</t>
        </r>
      </text>
    </comment>
    <comment ref="K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L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D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E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F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G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 et II</t>
        </r>
      </text>
    </comment>
    <comment ref="I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J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 et II</t>
        </r>
      </text>
    </comment>
    <comment ref="K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L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H2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d'après Matsakis &amp; al. 1992</t>
        </r>
      </text>
    </comment>
    <comment ref="C34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calculé !</t>
        </r>
      </text>
    </comment>
    <comment ref="C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Sauvage 1963</t>
        </r>
      </text>
    </comment>
    <comment ref="C37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Sauvage 1963</t>
        </r>
      </text>
    </comment>
  </commentList>
</comments>
</file>

<file path=xl/comments4.xml><?xml version="1.0" encoding="utf-8"?>
<comments xmlns="http://schemas.openxmlformats.org/spreadsheetml/2006/main">
  <authors>
    <author>bdefaut1@orange.fr</author>
  </authors>
  <commentList>
    <comment ref="B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C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V-VII</t>
        </r>
      </text>
    </comment>
    <comment ref="D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E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F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G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V-VII</t>
        </r>
      </text>
    </comment>
    <comment ref="H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I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V-VII</t>
        </r>
      </text>
    </comment>
    <comment ref="J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K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V-VII</t>
        </r>
      </text>
    </comment>
    <comment ref="L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V-VII</t>
        </r>
      </text>
    </comment>
    <comment ref="M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V-VII</t>
        </r>
      </text>
    </comment>
    <comment ref="N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C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D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E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F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G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H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I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J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K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L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M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N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D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E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II</t>
        </r>
      </text>
    </comment>
    <comment ref="F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II</t>
        </r>
      </text>
    </comment>
    <comment ref="G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II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I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II</t>
        </r>
      </text>
    </comment>
    <comment ref="J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II</t>
        </r>
      </text>
    </comment>
    <comment ref="K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L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M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II</t>
        </r>
      </text>
    </comment>
    <comment ref="N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I, II</t>
        </r>
      </text>
    </comment>
  </commentList>
</comments>
</file>

<file path=xl/comments5.xml><?xml version="1.0" encoding="utf-8"?>
<comments xmlns="http://schemas.openxmlformats.org/spreadsheetml/2006/main">
  <authors>
    <author>bdefaut1@orange.fr</author>
  </authors>
  <commentList>
    <comment ref="B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IV-VI</t>
        </r>
      </text>
    </comment>
    <comment ref="C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E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C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D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E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D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E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B33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IX</t>
        </r>
      </text>
    </comment>
    <comment ref="C33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IX</t>
        </r>
      </text>
    </comment>
  </commentList>
</comments>
</file>

<file path=xl/comments6.xml><?xml version="1.0" encoding="utf-8"?>
<comments xmlns="http://schemas.openxmlformats.org/spreadsheetml/2006/main">
  <authors>
    <author>bdefaut1@orange.fr</author>
    <author>Bernard Defaut</author>
  </authors>
  <commentList>
    <comment ref="EV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C'est une commune !</t>
        </r>
      </text>
    </comment>
    <comment ref="EX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c'est une commune !</t>
        </r>
      </text>
    </comment>
    <comment ref="EZ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c'est une commune !</t>
        </r>
      </text>
    </comment>
    <comment ref="FE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C'est une commune</t>
        </r>
      </text>
    </comment>
    <comment ref="FF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La Garenne est un lieudit d'Agen, où se trouve l'aéroport</t>
        </r>
      </text>
    </comment>
    <comment ref="FP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c'est une commune</t>
        </r>
      </text>
    </comment>
    <comment ref="GQ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Pont-Long est un lieudit s'étendant sur les communse de Pau et d'Uzein, entre autres</t>
        </r>
      </text>
    </comment>
    <comment ref="F7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Le Mémorial Météo n° 50 ne donne que les précipitations (p. 116)</t>
        </r>
      </text>
    </comment>
    <comment ref="G7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pas dans le Mémorial Météo n° 50</t>
        </r>
      </text>
    </comment>
    <comment ref="S7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pas dans le Mémorial Météo n° 50</t>
        </r>
      </text>
    </comment>
    <comment ref="W7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pas dans le Mémorial Météo n° 50</t>
        </r>
      </text>
    </comment>
    <comment ref="AB7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 dans le Mémorial Météo n° 50 il n'y a que les précipitations (tableau XXII, p. 130</t>
        </r>
      </text>
    </comment>
    <comment ref="AC7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pas dans le Mémorial Météo n° 50</t>
        </r>
      </text>
    </comment>
    <comment ref="AJ7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les températures ont été prises dans le Mémorial Météo n° 50, et elles correspondent à 1931-1960</t>
        </r>
      </text>
    </comment>
    <comment ref="AM7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dans le Mémorial Météo n° 50 il n' a que les précipitations : p. 130</t>
        </r>
      </text>
    </comment>
    <comment ref="AP7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pas dans le Mémorial Météo n° 50</t>
        </r>
      </text>
    </comment>
    <comment ref="AY7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 dans le Mémorial Météo n° 50 il n(y a que les précipitations : p. 119</t>
        </r>
      </text>
    </comment>
    <comment ref="BA7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pas dans le Mémorial Météo n° 50</t>
        </r>
      </text>
    </comment>
    <comment ref="BL7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 dans le Mémorial Météo n° 50 il n'y a que les précipitations : p. 132</t>
        </r>
      </text>
    </comment>
    <comment ref="CX7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Repris in Estienne &amp; Godard 1970 : 281</t>
        </r>
      </text>
    </comment>
    <comment ref="DM7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et Estienne &amp; Godard, 1970 : 281</t>
        </r>
      </text>
    </comment>
    <comment ref="EF7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pas dans le Mémorial Météo n° 50</t>
        </r>
      </text>
    </comment>
    <comment ref="EG7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dans le Mémorial Météo n° 50 il n'y a que les précipitations : p. 117</t>
        </r>
      </text>
    </comment>
    <comment ref="EJ7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pas dans le Mémorial Météo n° 50</t>
        </r>
      </text>
    </comment>
    <comment ref="EK7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pas dans le Mémorial Météo n° 50</t>
        </r>
      </text>
    </comment>
    <comment ref="EL7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pas dans le Mémorial Météo n° 50</t>
        </r>
      </text>
    </comment>
    <comment ref="EM7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pas dans le Mémorial Météo n° 50</t>
        </r>
      </text>
    </comment>
    <comment ref="EO7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pas dans le Mémorial Météo n° 50</t>
        </r>
      </text>
    </comment>
    <comment ref="EP7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pas dans le Mémorial Météo n° 50</t>
        </r>
      </text>
    </comment>
    <comment ref="EQ7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pas dans le Mémorial Météo n° 50</t>
        </r>
      </text>
    </comment>
    <comment ref="HO7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pas dans le Mémorial Météo n° 50</t>
        </r>
      </text>
    </comment>
    <comment ref="HS7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dans le Mémorial Météo n° 50 il n'y a que les précipitations : p. 117</t>
        </r>
      </text>
    </comment>
    <comment ref="HT7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pas dans le Mémorial Météo n° 50 il n'y a que les précipitations : p. 117</t>
        </r>
      </text>
    </comment>
    <comment ref="HU7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pas dans le Mémorial Météo n° 50</t>
        </r>
      </text>
    </comment>
    <comment ref="HV7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pas dans le Mémorial Météo n° 50</t>
        </r>
      </text>
    </comment>
    <comment ref="HW7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pas dans le Mémorial Météo n° 50</t>
        </r>
      </text>
    </comment>
    <comment ref="JM7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notice de la carte de végétation des Alpes du Nord</t>
        </r>
      </text>
    </comment>
    <comment ref="F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964 dans le Mémorial Météo n° 50, p. 116</t>
        </r>
      </text>
    </comment>
    <comment ref="AM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dans le Mémorial Météo n° 50, p. 130</t>
        </r>
      </text>
    </comment>
    <comment ref="BV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approximatif</t>
        </r>
      </text>
    </comment>
    <comment ref="EG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848 mm dans le Mémorial Météo n° 50, p. 117</t>
        </r>
      </text>
    </comment>
    <comment ref="HS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909 mm  dans le Mémorial Météo n° 50, p, 117</t>
        </r>
      </text>
    </comment>
    <comment ref="HT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1102 mm  dans le Mémorial Météo n° 50, p. 117</t>
        </r>
      </text>
    </comment>
    <comment ref="B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C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D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F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période non indiquée</t>
        </r>
      </text>
    </comment>
    <comment ref="H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V-VII</t>
        </r>
      </text>
    </comment>
    <comment ref="I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J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K9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L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O9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R9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S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été</t>
        </r>
      </text>
    </comment>
    <comment ref="T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U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V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X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Y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Z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AA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AD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AE9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AF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AG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AH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AI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AJ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AK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AL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AN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AO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AP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AQ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AR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AS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AT9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AV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AW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AX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AY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AZ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BA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BB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BC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BD9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BF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BG9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BH9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BI9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BJ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BK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BL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BM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BN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BP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BQ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BR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BS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BU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BV9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approximatif</t>
        </r>
      </text>
    </comment>
    <comment ref="BW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BX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BZ9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CB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CC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CD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CE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CF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CG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CJ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CK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CL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CM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CN9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CO9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</t>
        </r>
      </text>
    </comment>
    <comment ref="CP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CS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CT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CV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CX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CZ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DA9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DB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DC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DD9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DE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DF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DG9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DH9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DJ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DL9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DM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DN9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DO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DP9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DQ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DR9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DS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DT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DU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DV9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DX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DY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DZ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EB9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ED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EE9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EH9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EN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ER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ES9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ET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EV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EX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EY9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FA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FB9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FC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FE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FG9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FH9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FI9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FJ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FK9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FL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FM9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FN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FO9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FP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FQ9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FR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FS9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FT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FU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FV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FW9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FX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FZ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GA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GC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GD9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
Il aurait été aussi légitime de prendre 192,9 mm en VII-IX !</t>
        </r>
      </text>
    </comment>
    <comment ref="GE9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GF9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GG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GK9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GM9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GN9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GQ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GR9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GT9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GU9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GW9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GX9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GY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GZ9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HA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HB9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HC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HE9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HF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HG9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HI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HK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HL9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HM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HN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HQ9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HR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V-VII</t>
        </r>
      </text>
    </comment>
    <comment ref="IE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IF9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IH9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II9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IK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IL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IM9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IN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IP9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V-VII</t>
        </r>
      </text>
    </comment>
    <comment ref="IS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IT9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IU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IV9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IX9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IZ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JA9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JB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JC9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JD9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JE9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JF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JH9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JN9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W10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été</t>
        </r>
      </text>
    </comment>
    <comment ref="AC10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été</t>
        </r>
      </text>
    </comment>
    <comment ref="AM10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été</t>
        </r>
      </text>
    </comment>
    <comment ref="BE10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BV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approximatif</t>
        </r>
      </text>
    </comment>
    <comment ref="CQ10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FG10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FH10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GC10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GE10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GG10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GI10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GO10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C11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D11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E11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VII, VIII</t>
        </r>
      </text>
    </comment>
    <comment ref="J11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K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L11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P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Q11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T11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 et VIII</t>
        </r>
      </text>
    </comment>
    <comment ref="U11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V11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X11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 et VIII</t>
        </r>
      </text>
    </comment>
    <comment ref="Y11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Z11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AA11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AD11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AF11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AG11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AH11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AI11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AJ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AK11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 et VIII</t>
        </r>
      </text>
    </comment>
    <comment ref="AL11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AN11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AO11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AQ11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AR11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AU11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AV11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AX11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AZ11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BB11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BC11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BE11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BF11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BG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BI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BJ11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BK11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BL11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BM11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BO11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BR11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BS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BT11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VII, VIII</t>
        </r>
      </text>
    </comment>
    <comment ref="BU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BV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approximatif</t>
        </r>
      </text>
    </comment>
    <comment ref="BX11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BZ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CA11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CB11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CC11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CD11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CE11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CF11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CG11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CI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CJ11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CK11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CL11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CM11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CO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CR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CU11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CW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CY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DA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DB11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DC11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DD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DE11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DF11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DI11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DJ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VII, VIII</t>
        </r>
      </text>
    </comment>
    <comment ref="DK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DL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DN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DP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VII, VIII</t>
        </r>
      </text>
    </comment>
    <comment ref="DS11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DT11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DU11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DV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DW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DX11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DY11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DZ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VII, VIII</t>
        </r>
      </text>
    </comment>
    <comment ref="EA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EC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EE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EI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ES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EU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EW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EY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VII, VIII</t>
        </r>
      </text>
    </comment>
    <comment ref="EZ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FB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FD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FE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 et VIII</t>
        </r>
      </text>
    </comment>
    <comment ref="FF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VII, VIII</t>
        </r>
      </text>
    </comment>
    <comment ref="FJ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FM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FO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FQ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FS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FW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VII, VIII</t>
        </r>
      </text>
    </comment>
    <comment ref="FY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GB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GD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GF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GH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GJ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GN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GP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GQ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VII, VIII</t>
        </r>
      </text>
    </comment>
    <comment ref="GR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GT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GV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GX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GZ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HB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HC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HD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HE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HG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HH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HJ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HL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HQ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IF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IG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IJ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VII, VIII</t>
        </r>
      </text>
    </comment>
    <comment ref="IL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IM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IO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IP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 et VIII</t>
        </r>
      </text>
    </comment>
    <comment ref="IQ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IS11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IU11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VII, VIII</t>
        </r>
      </text>
    </comment>
    <comment ref="IW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IY11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JA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JC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JE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JG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JH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JN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C12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D12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E12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J12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P12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Q12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T12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U12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V12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X12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Y12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 et XII</t>
        </r>
      </text>
    </comment>
    <comment ref="Z12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A12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D12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F12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G12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H12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I12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J12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K12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L12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N12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O12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Q12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R12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U12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V12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X12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Z12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BB12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BC12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BE12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BF12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BG12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BI12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BJ12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BK12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BL12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BM12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BO12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BR12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BT12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BV12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approximatif</t>
        </r>
      </text>
    </comment>
    <comment ref="BX12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BZ12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CA12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CB12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CC12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CD12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CE12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CF12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CG12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CI12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CJ12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CK12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CL12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CM12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CO12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CR12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CU12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CW12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CY12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DA12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DB12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DC12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DD12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DE12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DF12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DI12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DK12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DL12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DN12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DS12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DT12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DU12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DW12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DX12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DY12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EA12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EC12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EE12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EI12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ES12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EU12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EW12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EZ12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FB12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 (!)</t>
        </r>
      </text>
    </comment>
    <comment ref="FD12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FE12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FM12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FO12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FQ12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FS12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II (!)</t>
        </r>
      </text>
    </comment>
    <comment ref="FW12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FY12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GB12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GD12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GF12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GH12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GJ12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II</t>
        </r>
      </text>
    </comment>
    <comment ref="GN12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GP12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GR12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GT12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GV12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GX12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GZ12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HB12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HD12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HE12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HH12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HJ12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HL12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HQ12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IG12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IJ12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IM12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IO12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IP12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IQ12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IS12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IU12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IW12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IY12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JA12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JC12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JE12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JG12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JH12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JN12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I, II</t>
        </r>
      </text>
    </comment>
    <comment ref="DP13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CP1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pas indiqué dans le Mémorial Météo n° 50</t>
        </r>
      </text>
    </comment>
    <comment ref="HN1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pas indiqué dans le Mémorial Météo n° 50</t>
        </r>
      </text>
    </comment>
    <comment ref="F1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C'est bien l'altitude donnée pat le Mémorial n° 50 : p. 10</t>
        </r>
      </text>
    </comment>
    <comment ref="AB1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390  dans le Mémorial Météo n° 50 : p. 13</t>
        </r>
      </text>
    </comment>
    <comment ref="AJ1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dans le Mémorial Météo n° 50</t>
        </r>
      </text>
    </comment>
    <comment ref="AM1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altitude indiquée  dans le Mémorial Météo n° 50, p. 20</t>
        </r>
      </text>
    </comment>
    <comment ref="AY1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580 m  dans le Mémorial Météo n° 50 : p. 19</t>
        </r>
      </text>
    </comment>
    <comment ref="BL1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 dans le Mémorial Météo n° 50</t>
        </r>
      </text>
    </comment>
    <comment ref="EG1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indiqué dans le Mémorial Météo n° 50</t>
        </r>
      </text>
    </comment>
    <comment ref="HS1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indiqué  dans le Mémorial Météo n° 50, p. 17</t>
        </r>
      </text>
    </comment>
    <comment ref="HT1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indiqué  dans le Mémorial Météo n° 50, p. 18</t>
        </r>
      </text>
    </comment>
    <comment ref="JB1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confirmé</t>
        </r>
      </text>
    </comment>
    <comment ref="JC1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confirmé</t>
        </r>
      </text>
    </comment>
    <comment ref="AE17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Atlas climatique : 1921-1950</t>
        </r>
      </text>
    </comment>
    <comment ref="GX17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non précisé</t>
        </r>
      </text>
    </comment>
    <comment ref="AE1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Atlas climatique : 1921-1950</t>
        </r>
      </text>
    </comment>
    <comment ref="GX1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non précisé</t>
        </r>
      </text>
    </comment>
    <comment ref="AC24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noté "201" en 1991</t>
        </r>
      </text>
    </comment>
    <comment ref="AS24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noté "133" en 1991</t>
        </r>
      </text>
    </comment>
    <comment ref="BV24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approximatif</t>
        </r>
      </text>
    </comment>
    <comment ref="DV24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en 1991 noté "119"</t>
        </r>
      </text>
    </comment>
    <comment ref="EX24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noté "140" en 1991</t>
        </r>
      </text>
    </comment>
    <comment ref="K27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correction topographique</t>
        </r>
      </text>
    </comment>
    <comment ref="W27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par dégradation ?</t>
        </r>
      </text>
    </comment>
    <comment ref="BA27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correction édaphique</t>
        </r>
      </text>
    </comment>
    <comment ref="GK27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et forêt poldérienne</t>
        </r>
      </text>
    </comment>
    <comment ref="HP27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et chênaies pubescentes par correction topographique</t>
        </r>
      </text>
    </comment>
    <comment ref="JK27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en Suisse !</t>
        </r>
      </text>
    </comment>
    <comment ref="JL27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en Suisse !</t>
        </r>
      </text>
    </comment>
    <comment ref="DL32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DL33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VI, VIII</t>
        </r>
      </text>
    </comment>
    <comment ref="B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AE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AJ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AT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BB35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BD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BL35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BO35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BP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BQ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BT35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BU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BX35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BZ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CA35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CB35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CF35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CH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CI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CJ35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CO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CR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CS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CT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CU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CV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CW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VII, VIII</t>
        </r>
      </text>
    </comment>
    <comment ref="CX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CY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CZ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DA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DE35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DG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DH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DI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DJ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DK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DM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DN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DV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DW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DZ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EA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EC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ED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EE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EI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II</t>
        </r>
      </text>
    </comment>
    <comment ref="EN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ER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ET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EU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EW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FA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FB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FC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FD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FE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 et VIII</t>
        </r>
      </text>
    </comment>
    <comment ref="FF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VII, VIII</t>
        </r>
      </text>
    </comment>
    <comment ref="FG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FH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FI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FJ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FL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FM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FQ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FS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FT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FU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FV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FW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FY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FZ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GA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GB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GD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VII, VIII</t>
        </r>
      </text>
    </comment>
    <comment ref="GE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GI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GJ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GN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GP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GQ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GR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GU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GV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GW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GY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HB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HC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HD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HE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HF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HG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HJ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HK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HL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HM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HQ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HR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IE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IG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II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IJ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VII, VIII</t>
        </r>
      </text>
    </comment>
    <comment ref="IK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IM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IN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IO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IQ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IR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IS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IT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IU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IX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IY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IZ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JA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JB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JC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JD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JE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JF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JH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B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E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J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T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BB36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BL36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BO36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BP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BQ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BT36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BW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BX36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BZ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CA36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CB36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CF36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II</t>
        </r>
      </text>
    </comment>
    <comment ref="CH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CI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CJ36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CO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CR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CU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CV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CW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CY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CZ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DA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DE36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DG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DI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DK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DN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DV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DW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DZ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EA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II (!)</t>
        </r>
      </text>
    </comment>
    <comment ref="EC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I, II</t>
        </r>
      </text>
    </comment>
    <comment ref="EE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II (!)</t>
        </r>
      </text>
    </comment>
    <comment ref="EI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EN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ER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ET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EU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EW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FB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II (!)</t>
        </r>
      </text>
    </comment>
    <comment ref="FC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FD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FE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FF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FG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FH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FI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FM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FQ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FS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II (!)</t>
        </r>
      </text>
    </comment>
    <comment ref="FT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FU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FV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FW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II</t>
        </r>
      </text>
    </comment>
    <comment ref="FY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FZ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GA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GB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II</t>
        </r>
      </text>
    </comment>
    <comment ref="GD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GE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GG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GI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GJ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GN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GP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GR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GU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GV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GW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HB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HD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HE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HF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HJ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HL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HM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HQ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HR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IG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IH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IJ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I, II</t>
        </r>
      </text>
    </comment>
    <comment ref="IK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IM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I, II</t>
        </r>
      </text>
    </comment>
    <comment ref="IN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IO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I, II</t>
        </r>
      </text>
    </comment>
    <comment ref="IQ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II</t>
        </r>
      </text>
    </comment>
    <comment ref="IS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IU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IX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IY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JA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II</t>
        </r>
      </text>
    </comment>
    <comment ref="JC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JE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JF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JH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BD3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Sauvage : 75 (et m = 2,2)</t>
        </r>
      </text>
    </comment>
    <comment ref="BZ3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1933-63, avec m = 4,3 ==&gt; SH</t>
        </r>
      </text>
    </comment>
  </commentList>
</comments>
</file>

<file path=xl/comments7.xml><?xml version="1.0" encoding="utf-8"?>
<comments xmlns="http://schemas.openxmlformats.org/spreadsheetml/2006/main">
  <authors>
    <author>Bernard Defaut</author>
    <author>bdefaut1@orange.fr</author>
  </authors>
  <commentList>
    <comment ref="AM4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Grande Canarie</t>
        </r>
      </text>
    </comment>
    <comment ref="AP4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Les coordonnées du document conduisent à Aïn Beni Mathar, au Maroc oriental</t>
        </r>
      </text>
    </comment>
    <comment ref="B6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Muller 1982 ? ou Rivas Martinez &amp; al. 1990 ?</t>
        </r>
      </text>
    </comment>
    <comment ref="AG6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également chez Erstienne &amp; Godard 1970 : 281</t>
        </r>
      </text>
    </comment>
    <comment ref="AL6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in Garcia 1984, p. 6</t>
        </r>
      </text>
    </comment>
    <comment ref="BK6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in Garcia 1984, p, 6</t>
        </r>
      </text>
    </comment>
    <comment ref="BW6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M. J. Müller, 1982, Selected daata for a global set of standard stationsfor vegetation science</t>
        </r>
      </text>
    </comment>
    <comment ref="BZ6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M. J. Müller, 1982, Selected daata for a global set of standard stationsfor vegetation science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V-VII, Valeur approximative</t>
        </r>
      </text>
    </comment>
    <comment ref="C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E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F8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G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H8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I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J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(non précisé)</t>
        </r>
      </text>
    </comment>
    <comment ref="K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L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N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O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P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Q8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R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S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T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U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W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X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Z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AA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AB8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AF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AG8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AH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AI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AJ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AK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AL8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AM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AN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AO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AP8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AQ8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AR8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AS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AT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AV8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AX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AY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BA8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BC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BD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BE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BH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BI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BJ8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BK8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BL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BO8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BP8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BQ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BR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BS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BT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BU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BV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BW8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BX8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BY8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BZ8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CA8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CB8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approximatif</t>
        </r>
      </text>
    </comment>
    <comment ref="E10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F10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G10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H10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N10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O10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P10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Q10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R10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S10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T10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U10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W10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AA10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AF10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AG10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AH10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AK10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AM10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AP10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AQ10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AX10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AY10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BA10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BD10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BE10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BI10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BJ10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BL10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BN10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BO10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BP10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BQ10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BT10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BW10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BX10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BY10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BZ10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CB10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approximatif</t>
        </r>
      </text>
    </comment>
    <comment ref="E11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F11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G11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H11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N11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O11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P11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Q11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R11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S11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T11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U11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W11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A11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F11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G11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II</t>
        </r>
      </text>
    </comment>
    <comment ref="AH11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K11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M11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P11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Q11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X11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Y11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BA11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BD11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BE11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BI11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BJ11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BL11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BN11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BO11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BP11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BQ11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BT11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BW11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BX11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BY11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BZ11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CB11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II</t>
        </r>
      </text>
    </comment>
    <comment ref="B12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approximatif</t>
        </r>
      </text>
    </comment>
    <comment ref="AP13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sur le document : W 01° 51'</t>
        </r>
      </text>
    </comment>
    <comment ref="AP14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sur le document : N 33° 51'</t>
        </r>
      </text>
    </comment>
    <comment ref="AP15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c'est l'altitude de l'aéroport, et aussi celle indiquée sur le document</t>
        </r>
      </text>
    </comment>
    <comment ref="AU23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en 1991 j'avais inscrit "83"</t>
        </r>
      </text>
    </comment>
    <comment ref="AW23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en 1991 j'avais inscriit : "103"</t>
        </r>
      </text>
    </comment>
    <comment ref="BN23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en 1991 j'avais inscrit "100"</t>
        </r>
      </text>
    </comment>
    <comment ref="Y27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par dégradation du Rhamno-Quercion ?</t>
        </r>
      </text>
    </comment>
    <comment ref="Z27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Stipion tenacissimae : par dégradation</t>
        </r>
      </text>
    </comment>
    <comment ref="AZ27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dégradation du Quercenion rotundifoliae ?</t>
        </r>
      </text>
    </comment>
    <comment ref="BR27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par dégradation du Rhamno-Quercion ?</t>
        </r>
      </text>
    </comment>
    <comment ref="BS27" authorId="0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Stipion tenacissimae : par dégradation</t>
        </r>
      </text>
    </comment>
    <comment ref="G35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N35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O35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P35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R35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S35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T35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U35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W35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AA35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AF35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AG35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AH35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AK35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AM35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 ( !)</t>
        </r>
      </text>
    </comment>
    <comment ref="AP35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AQ35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AX35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VII, VIII</t>
        </r>
      </text>
    </comment>
    <comment ref="AY35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BA35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BD35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BE35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BI35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BJ35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BN35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BO35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BP35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BQ35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BT35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BZ35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CB35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G36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N36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O36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P36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R36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S36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T36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U36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W36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A36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F36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G36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II</t>
        </r>
      </text>
    </comment>
    <comment ref="AH36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K36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M36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P36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Q36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X36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Y36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BA36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BD36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BE36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BI36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BJ36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BN36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BO36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BP36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II</t>
        </r>
      </text>
    </comment>
    <comment ref="BQ36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BT36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BZ36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CB36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M40" authorId="1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Hord co,cours !</t>
        </r>
      </text>
    </comment>
  </commentList>
</comments>
</file>

<file path=xl/comments8.xml><?xml version="1.0" encoding="utf-8"?>
<comments xmlns="http://schemas.openxmlformats.org/spreadsheetml/2006/main">
  <authors>
    <author>bdefaut1@orange.fr</author>
    <author>Bernard Defaut</author>
  </authors>
  <commentList>
    <comment ref="B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III-V</t>
        </r>
      </text>
    </comment>
    <comment ref="C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D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G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H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I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J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G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D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H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J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D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J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F26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en Italie</t>
        </r>
      </text>
    </comment>
    <comment ref="B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I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calculé !</t>
        </r>
      </text>
    </comment>
    <comment ref="J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B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I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Daget 1977</t>
        </r>
      </text>
    </comment>
    <comment ref="J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I39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Daget 1977</t>
        </r>
      </text>
    </comment>
  </commentList>
</comments>
</file>

<file path=xl/comments9.xml><?xml version="1.0" encoding="utf-8"?>
<comments xmlns="http://schemas.openxmlformats.org/spreadsheetml/2006/main">
  <authors>
    <author>bdefaut1@orange.fr</author>
    <author>Bernard Defaut</author>
  </authors>
  <commentList>
    <comment ref="DT2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= Souk Khemis des Beni Arouss</t>
        </r>
      </text>
    </comment>
    <comment ref="BV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C'est le poste d'Oujda qui a été utilisé pour calculer les données climatiques</t>
        </r>
      </text>
    </comment>
    <comment ref="B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C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D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F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G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H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I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J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K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L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M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N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VI-IX</t>
        </r>
      </text>
    </comment>
    <comment ref="O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P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Q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R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S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T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U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V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W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X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Y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Z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AA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AB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AC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AD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AE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AG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AH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AI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AJ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AL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AM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AN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AO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AP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AQ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AR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AS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AT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AU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AV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AW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AX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AY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AZ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BB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BC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BD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BE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BF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BG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BH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V-VII</t>
        </r>
      </text>
    </comment>
    <comment ref="BK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BM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BN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approximatif. VI-VIII</t>
        </r>
      </text>
    </comment>
    <comment ref="BO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BP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BQ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BR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BS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BT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BU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BV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BW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BX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BY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BZ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CA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CC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CD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CE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CF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CG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CH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CJ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CK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CL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CM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CN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CO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CP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CQ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CR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CT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CU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CV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CW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CX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CY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V-VII</t>
        </r>
      </text>
    </comment>
    <comment ref="CZ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V-VII</t>
        </r>
      </text>
    </comment>
    <comment ref="DB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DC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DD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DF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DG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DI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DJ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DK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DL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DM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DN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DO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DP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DQ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DR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DT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DU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DV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DW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DX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DY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DZ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EA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EB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VII-IX</t>
        </r>
      </text>
    </comment>
    <comment ref="ED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EE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 (mais valeur approximative)</t>
        </r>
      </text>
    </comment>
    <comment ref="EF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 (mais valeur approximative)</t>
        </r>
      </text>
    </comment>
    <comment ref="EG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V-VII</t>
        </r>
      </text>
    </comment>
    <comment ref="EH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EI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EJ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EK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EL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EM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 à VIII</t>
        </r>
      </text>
    </comment>
    <comment ref="EN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EO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EQ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ER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ES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V-VII</t>
        </r>
      </text>
    </comment>
    <comment ref="ET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EU8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EV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DC9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D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F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G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H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I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J10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L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VII, VIII</t>
        </r>
      </text>
    </comment>
    <comment ref="M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N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VII, VIII</t>
        </r>
      </text>
    </comment>
    <comment ref="O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VII, VIII</t>
        </r>
      </text>
    </comment>
    <comment ref="P10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Q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R10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S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T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U10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V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W10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X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VII, VIII</t>
        </r>
      </text>
    </comment>
    <comment ref="Y10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Z10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AB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AC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AE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AG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VII, VIII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AI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AJ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VII, VIII</t>
        </r>
      </text>
    </comment>
    <comment ref="AL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AM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AN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AO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AP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AQ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AR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AS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VII, VIII</t>
        </r>
      </text>
    </comment>
    <comment ref="AT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AU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AV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AW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AX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AY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AZ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BD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BE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BF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BG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BH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BK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VII, VIII</t>
        </r>
      </text>
    </comment>
    <comment ref="BM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BN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BO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BP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VII, VIII</t>
        </r>
      </text>
    </comment>
    <comment ref="BR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BT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VII, VIII</t>
        </r>
      </text>
    </comment>
    <comment ref="BU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BV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BX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BY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BZ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VII, VIII</t>
        </r>
      </text>
    </comment>
    <comment ref="CD10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VI-VIII</t>
        </r>
      </text>
    </comment>
    <comment ref="CE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CF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CG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CH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CJ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CK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CL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CM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CN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CP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CQ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CR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CT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CU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CV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CW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CX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CY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CZ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DB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DD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DF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DG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VII, VIII</t>
        </r>
      </text>
    </comment>
    <comment ref="DI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DJ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DK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DL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DN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VII, VIII</t>
        </r>
      </text>
    </comment>
    <comment ref="DO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DP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DQ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DR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DT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DU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DV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DW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VII, VIII</t>
        </r>
      </text>
    </comment>
    <comment ref="DX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DY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DZ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EA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EB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ED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EG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EH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VII, VIII</t>
        </r>
      </text>
    </comment>
    <comment ref="EI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EJ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EK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EL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EM10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EN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VII, VIII</t>
        </r>
      </text>
    </comment>
    <comment ref="EO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EQ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ER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ES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EU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EV10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D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F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G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I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J11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L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M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N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O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P11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Q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S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T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U11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V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W11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X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Y11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Z11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B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C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E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G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H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I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J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L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M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N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O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P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Q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R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S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T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U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V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W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Y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Z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BD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BE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BF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BG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BH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BK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BM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BN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BO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BP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BR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BT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BU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BV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BX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BY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BZ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CD11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CE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CF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CG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CH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CJ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CK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CL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CM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CN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CP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CQ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CR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CT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CU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CV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CW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CX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CY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CZ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DB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DC11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DD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DF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DG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DI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DJ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DK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DL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DN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DO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DP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DQ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DR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DT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DU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DV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DW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DX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DY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DZ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EA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EB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ED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EG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EH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EI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EJ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EK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EL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EM11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EN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EO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EQ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ER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ES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EU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EV11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X12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G13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W 3,845°</t>
        </r>
      </text>
    </comment>
    <comment ref="AG14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N 33,7625°</t>
        </r>
      </text>
    </comment>
    <comment ref="AT1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pour les températures; mais "210 m" pour les précipitations : lapsus ?</t>
        </r>
      </text>
    </comment>
    <comment ref="EV23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en 1991 j'avais inscrit "94"</t>
        </r>
      </text>
    </comment>
    <comment ref="CX27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Emberger 1939</t>
        </r>
      </text>
    </comment>
    <comment ref="X2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source : Defaut, 2019, p. 52</t>
        </r>
      </text>
    </comment>
    <comment ref="AN2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source : Defaut, 2019, p. 52</t>
        </r>
      </text>
    </comment>
    <comment ref="AV2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source : Defaut, 2019, p. 52</t>
        </r>
      </text>
    </comment>
    <comment ref="BI2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source : Defaut, 2019, p. 52</t>
        </r>
      </text>
    </comment>
    <comment ref="BK2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source : Defaut, 2019, p. 52</t>
        </r>
      </text>
    </comment>
    <comment ref="BS2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source : Defaut, 2019, page 52</t>
        </r>
      </text>
    </comment>
    <comment ref="CE2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source : Defaut, 2019, p. 52</t>
        </r>
      </text>
    </comment>
    <comment ref="CI2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source : Defaut, 2019, p. 52</t>
        </r>
      </text>
    </comment>
    <comment ref="CQ2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source : Defaut, 2019, p. 52</t>
        </r>
      </text>
    </comment>
    <comment ref="DF2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source : Defaut, 2019, p. 52</t>
        </r>
      </text>
    </comment>
    <comment ref="DG2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source : Defaut, 2019, p. 52</t>
        </r>
      </text>
    </comment>
    <comment ref="DJ2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source : Defaut, 2019, p. 52</t>
        </r>
      </text>
    </comment>
    <comment ref="DY2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source : Defaut, 2019, p. 52</t>
        </r>
      </text>
    </comment>
    <comment ref="EO28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source : Defaut, 2019, p. 52</t>
        </r>
      </text>
    </comment>
    <comment ref="CV32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V-IX</t>
        </r>
      </text>
    </comment>
    <comment ref="CX32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IV-IX</t>
        </r>
      </text>
    </comment>
    <comment ref="EE32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IV-IX</t>
        </r>
      </text>
    </comment>
    <comment ref="CV33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IV, X</t>
        </r>
      </text>
    </comment>
    <comment ref="CX33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II, III, X</t>
        </r>
      </text>
    </comment>
    <comment ref="EE33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II, III, X</t>
        </r>
      </text>
    </comment>
    <comment ref="B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C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D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F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G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H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VII, VIII</t>
        </r>
      </text>
    </comment>
    <comment ref="I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J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K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L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M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N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O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VII, VIII</t>
        </r>
      </text>
    </comment>
    <comment ref="P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Q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R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S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T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U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V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W35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X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Y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AA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in Sauvage 1963</t>
        </r>
      </text>
    </comment>
    <comment ref="AB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AC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AE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VII, VIII</t>
        </r>
      </text>
    </comment>
    <comment ref="AG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AH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AI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AJ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VII, VIII</t>
        </r>
      </text>
    </comment>
    <comment ref="AL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AM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IX ( !)</t>
        </r>
      </text>
    </comment>
    <comment ref="AN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AO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AP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AQ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AR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AS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VII, VIII</t>
        </r>
      </text>
    </comment>
    <comment ref="AT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VII, VIII</t>
        </r>
      </text>
    </comment>
    <comment ref="AU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AV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AW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AX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VII, VIII</t>
        </r>
      </text>
    </comment>
    <comment ref="AY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AZ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BB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BC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BD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BE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IX ( !)</t>
        </r>
      </text>
    </comment>
    <comment ref="BF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BG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VII, VIII</t>
        </r>
      </text>
    </comment>
    <comment ref="BH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VII, VIII</t>
        </r>
      </text>
    </comment>
    <comment ref="BK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BM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BO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BP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BQ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BR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BT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VII, VIII</t>
        </r>
      </text>
    </comment>
    <comment ref="BU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BW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BX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BY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BZ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CA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CD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CE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CF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CG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CH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CJ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CL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CN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VII, VIII</t>
        </r>
      </text>
    </comment>
    <comment ref="CO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CP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CQ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CR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CT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CU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CY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DB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DD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VII, VIII</t>
        </r>
      </text>
    </comment>
    <comment ref="DF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DG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DI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DJ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DK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DL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DM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DN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VII, VIII</t>
        </r>
      </text>
    </comment>
    <comment ref="DO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DP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DQ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DR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DT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DU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DV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DW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DY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DZ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EA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EB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VII, VIII</t>
        </r>
      </text>
    </comment>
    <comment ref="ED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EG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EH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EI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EJ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EK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EL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EN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VII, VIII</t>
        </r>
      </text>
    </comment>
    <comment ref="EO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EQ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ER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ES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</t>
        </r>
      </text>
    </comment>
    <comment ref="EV35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VIII</t>
        </r>
      </text>
    </comment>
    <comment ref="B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C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D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F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G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H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I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J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K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L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N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O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P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Q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R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S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T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U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V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W36" authorId="1">
      <text>
        <r>
          <rPr>
            <b/>
            <sz val="9"/>
            <color indexed="81"/>
            <rFont val="Tahoma"/>
            <family val="2"/>
          </rPr>
          <t>Bernard Defaut: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X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Y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A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in Sauvage 1963</t>
        </r>
      </text>
    </comment>
    <comment ref="AB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C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E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G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H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I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L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M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N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O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P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Q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R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T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U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V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W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X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Y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Z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BB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BC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BD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BE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BF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BG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BH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BK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BM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BO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BP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BQ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BR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BT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BU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BW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BX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BY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BZ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CA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CD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CE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CF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CG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CH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CJ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CL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CN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CO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CP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CQ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CR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CT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CU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CY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DB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DD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DF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DG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DI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DJ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DK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DL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DM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DN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DO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DP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DR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DT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DU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DV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DW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DY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DZ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EA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EB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ED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EG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EH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EI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EJ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EK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EL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EN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EO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EQ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ER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ES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EV36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AI37" authorId="0">
      <text>
        <r>
          <rPr>
            <b/>
            <sz val="9"/>
            <color indexed="81"/>
            <rFont val="Tahoma"/>
            <family val="2"/>
          </rPr>
          <t>bdefaut1@orange.fr: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<sst xmlns="http://schemas.openxmlformats.org/spreadsheetml/2006/main" count="10068" uniqueCount="2670">
  <si>
    <t>Hell-Ville</t>
  </si>
  <si>
    <t>P</t>
  </si>
  <si>
    <t>P'</t>
  </si>
  <si>
    <t>T</t>
  </si>
  <si>
    <t>tc</t>
  </si>
  <si>
    <t>tf</t>
  </si>
  <si>
    <t>Source</t>
  </si>
  <si>
    <t>climate-data</t>
  </si>
  <si>
    <t>Bissau</t>
  </si>
  <si>
    <t>Qn2</t>
  </si>
  <si>
    <t>D = (T+30) x (tc-tf)</t>
  </si>
  <si>
    <t>N / D</t>
  </si>
  <si>
    <t>Pays</t>
  </si>
  <si>
    <t xml:space="preserve"> Guinée-Bissau</t>
  </si>
  <si>
    <t>Madagascar</t>
  </si>
  <si>
    <t>Antalaha</t>
  </si>
  <si>
    <t>phytoclimat</t>
  </si>
  <si>
    <t>G1</t>
  </si>
  <si>
    <t>longitude</t>
  </si>
  <si>
    <t>latitude</t>
  </si>
  <si>
    <t>altitude</t>
  </si>
  <si>
    <t>Période : pluviométrie</t>
  </si>
  <si>
    <t>Périodfe : températures</t>
  </si>
  <si>
    <t>Commune</t>
  </si>
  <si>
    <t>Poste climatique</t>
  </si>
  <si>
    <t>Commune annoncée par la source</t>
  </si>
  <si>
    <t>Pont Mathurin</t>
  </si>
  <si>
    <t>Colimaçons</t>
  </si>
  <si>
    <t>Bellecombe</t>
  </si>
  <si>
    <t>L'Etang Salé</t>
  </si>
  <si>
    <t>Saint Leu</t>
  </si>
  <si>
    <t>Le Tampon</t>
  </si>
  <si>
    <t>Saint Gilles</t>
  </si>
  <si>
    <t>Cilaos</t>
  </si>
  <si>
    <t>Saint Benoit</t>
  </si>
  <si>
    <t>code postal</t>
  </si>
  <si>
    <t>Météo France</t>
  </si>
  <si>
    <t>G2</t>
  </si>
  <si>
    <t>SH1</t>
  </si>
  <si>
    <t>O1</t>
  </si>
  <si>
    <t>O3</t>
  </si>
  <si>
    <t>Tighzert</t>
  </si>
  <si>
    <t>1982-2012</t>
  </si>
  <si>
    <t>Algérie</t>
  </si>
  <si>
    <t>tc-tf</t>
  </si>
  <si>
    <t>.</t>
  </si>
  <si>
    <t>1975-2010</t>
  </si>
  <si>
    <t>Maroc</t>
  </si>
  <si>
    <t>Aguelmane Sidi-Ali</t>
  </si>
  <si>
    <t>Sayad &amp; al. (2011)</t>
  </si>
  <si>
    <t>Ahfir</t>
  </si>
  <si>
    <t>Saïda</t>
  </si>
  <si>
    <t>50 x (P+10P')</t>
  </si>
  <si>
    <t xml:space="preserve"> N = 50 x (P + (10P')</t>
  </si>
  <si>
    <t xml:space="preserve"> N = 50 x (P + (10P'))</t>
  </si>
  <si>
    <t>Bou Caïd</t>
  </si>
  <si>
    <t>SH3</t>
  </si>
  <si>
    <t>Terni</t>
  </si>
  <si>
    <t>Tiferdoud</t>
  </si>
  <si>
    <t>Hammam Melouane</t>
  </si>
  <si>
    <t>Tala Guilef</t>
  </si>
  <si>
    <t>A2</t>
  </si>
  <si>
    <t>Beni Boussaïd</t>
  </si>
  <si>
    <t>SA3</t>
  </si>
  <si>
    <t>Aïn Fezza</t>
  </si>
  <si>
    <t>Aïn Ghoraba</t>
  </si>
  <si>
    <t>Baniou</t>
  </si>
  <si>
    <t>Ben Srour</t>
  </si>
  <si>
    <t>SA2/3</t>
  </si>
  <si>
    <t>SA2</t>
  </si>
  <si>
    <t>Bouhlou</t>
  </si>
  <si>
    <t>Hammam Boughrara</t>
  </si>
  <si>
    <t>Bordj Emir Khaled</t>
  </si>
  <si>
    <t>Ras Debah (Bou Saâda)</t>
  </si>
  <si>
    <t>Moham-madia</t>
  </si>
  <si>
    <t>Etage de végétation</t>
  </si>
  <si>
    <t>SH2</t>
  </si>
  <si>
    <t>Youb         (Aïn Beida)</t>
  </si>
  <si>
    <t>?</t>
  </si>
  <si>
    <t>Planificateur.a-contresens.net </t>
  </si>
  <si>
    <t>Aïn Beida</t>
  </si>
  <si>
    <t>Ksar-el-Boghari</t>
  </si>
  <si>
    <t>Djelfa</t>
  </si>
  <si>
    <t>Sebdou</t>
  </si>
  <si>
    <t>El Gor</t>
  </si>
  <si>
    <t>Guelt es Stel = Gueltesstel</t>
  </si>
  <si>
    <t>Takhemaret = Tagre-maret</t>
  </si>
  <si>
    <t>Tadjmout</t>
  </si>
  <si>
    <t>Moulay Slissen</t>
  </si>
  <si>
    <t>Sidi Djilali</t>
  </si>
  <si>
    <t>Ouled Sellem (Souk Naâmane)</t>
  </si>
  <si>
    <t>Climate Data</t>
  </si>
  <si>
    <t>A2 (SA2)</t>
  </si>
  <si>
    <t>Oued el Abd (Abd Ouedel)</t>
  </si>
  <si>
    <t>Weatherbase</t>
  </si>
  <si>
    <t>oui</t>
  </si>
  <si>
    <t>Jéricho</t>
  </si>
  <si>
    <t>Palestine</t>
  </si>
  <si>
    <t>Mafrag</t>
  </si>
  <si>
    <t>Jordanie</t>
  </si>
  <si>
    <t>Mossoul</t>
  </si>
  <si>
    <t>Irak</t>
  </si>
  <si>
    <t>Climate-data</t>
  </si>
  <si>
    <r>
      <t xml:space="preserve">Foyer grégarigène </t>
    </r>
    <r>
      <rPr>
        <i/>
        <sz val="10"/>
        <color theme="1"/>
        <rFont val="Times New Roman"/>
        <family val="1"/>
      </rPr>
      <t>D. maroccanus</t>
    </r>
  </si>
  <si>
    <t>Skaf, 1972, page 88 et 92</t>
  </si>
  <si>
    <t>1931-1960</t>
  </si>
  <si>
    <t>Khanaquin</t>
  </si>
  <si>
    <t>Année de grégarisation</t>
  </si>
  <si>
    <t>Raqqa (Rakka)</t>
  </si>
  <si>
    <t>Syrie</t>
  </si>
  <si>
    <t>1922 à 1924, 1929, 1930</t>
  </si>
  <si>
    <t>Foyer grégarigène de D. maroccanus</t>
  </si>
  <si>
    <t>Années de grégarisation</t>
  </si>
  <si>
    <t>Oujda</t>
  </si>
  <si>
    <t>Climate data</t>
  </si>
  <si>
    <t>Nîmes</t>
  </si>
  <si>
    <t>France</t>
  </si>
  <si>
    <t>météo-France</t>
  </si>
  <si>
    <t>1981-2010</t>
  </si>
  <si>
    <t>M</t>
  </si>
  <si>
    <t>m</t>
  </si>
  <si>
    <t>Q1</t>
  </si>
  <si>
    <t>Q2</t>
  </si>
  <si>
    <t>Agde</t>
  </si>
  <si>
    <t>Nissan-les-Enserune</t>
  </si>
  <si>
    <t>Beaucaire</t>
  </si>
  <si>
    <t>Stes-Maries-de-la-Mer</t>
  </si>
  <si>
    <t>Istres</t>
  </si>
  <si>
    <t>St-Martin-de-Crau</t>
  </si>
  <si>
    <t>Clermont-l'Hérault</t>
  </si>
  <si>
    <t>Coursan</t>
  </si>
  <si>
    <t>Moltifao</t>
  </si>
  <si>
    <t>Porto-Vecchio</t>
  </si>
  <si>
    <t>Calvi</t>
  </si>
  <si>
    <t>Sartène</t>
  </si>
  <si>
    <t>Cap Pertusato</t>
  </si>
  <si>
    <t>météo-climat-bzh</t>
  </si>
  <si>
    <t>Vendres</t>
  </si>
  <si>
    <t>Castifao</t>
  </si>
  <si>
    <t>Lava</t>
  </si>
  <si>
    <t>Planificateur.a-contresens</t>
  </si>
  <si>
    <t>oui ?</t>
  </si>
  <si>
    <t>Koktébel</t>
  </si>
  <si>
    <t>Stavropol</t>
  </si>
  <si>
    <t>Chymkent</t>
  </si>
  <si>
    <t>Chimkent (Tchimkent)</t>
  </si>
  <si>
    <t>Almaty</t>
  </si>
  <si>
    <t>Almaty           (= Alma Ata)</t>
  </si>
  <si>
    <t>Kazakhstan</t>
  </si>
  <si>
    <t>Wikipedia</t>
  </si>
  <si>
    <t>1982-2010</t>
  </si>
  <si>
    <t>Russie</t>
  </si>
  <si>
    <t>SH4</t>
  </si>
  <si>
    <t>Bichkek</t>
  </si>
  <si>
    <t>Kirghizistan</t>
  </si>
  <si>
    <r>
      <t xml:space="preserve">Kyzyl-Sun </t>
    </r>
    <r>
      <rPr>
        <sz val="10"/>
        <rFont val="Times New Roman"/>
        <family val="1"/>
      </rPr>
      <t>(=Kyzylsov ?)</t>
    </r>
  </si>
  <si>
    <t>Darab</t>
  </si>
  <si>
    <t>Iran</t>
  </si>
  <si>
    <t>Behbahan</t>
  </si>
  <si>
    <r>
      <t xml:space="preserve">Qashqadaryo </t>
    </r>
    <r>
      <rPr>
        <sz val="10"/>
        <rFont val="Times New Roman"/>
        <family val="1"/>
      </rPr>
      <t>(= Kashkadarya)</t>
    </r>
  </si>
  <si>
    <t>Samarkand</t>
  </si>
  <si>
    <r>
      <t xml:space="preserve">Chirvan </t>
    </r>
    <r>
      <rPr>
        <sz val="10"/>
        <rFont val="Times New Roman"/>
        <family val="1"/>
      </rPr>
      <t>(=Sirvan)</t>
    </r>
  </si>
  <si>
    <t>Ouzbékistan</t>
  </si>
  <si>
    <t>Azerbaidjan</t>
  </si>
  <si>
    <t>A3</t>
  </si>
  <si>
    <t>? (1150 m)</t>
  </si>
  <si>
    <t>323 m</t>
  </si>
  <si>
    <t>720 m</t>
  </si>
  <si>
    <t>-14 m</t>
  </si>
  <si>
    <t>? (1750 m)</t>
  </si>
  <si>
    <t>287,4</t>
  </si>
  <si>
    <t>300</t>
  </si>
  <si>
    <t>325</t>
  </si>
  <si>
    <t>210,6</t>
  </si>
  <si>
    <t>415</t>
  </si>
  <si>
    <t>350</t>
  </si>
  <si>
    <t>433,3</t>
  </si>
  <si>
    <t>294</t>
  </si>
  <si>
    <t>39</t>
  </si>
  <si>
    <t>37</t>
  </si>
  <si>
    <t>5</t>
  </si>
  <si>
    <t>20,9</t>
  </si>
  <si>
    <t>74,2</t>
  </si>
  <si>
    <t>7</t>
  </si>
  <si>
    <t>50</t>
  </si>
  <si>
    <t>20,2</t>
  </si>
  <si>
    <t>13,3</t>
  </si>
  <si>
    <t>16,3</t>
  </si>
  <si>
    <t>13,8</t>
  </si>
  <si>
    <t>13,9</t>
  </si>
  <si>
    <t>14,9</t>
  </si>
  <si>
    <t>11,0</t>
  </si>
  <si>
    <t>24,0</t>
  </si>
  <si>
    <t>24,3</t>
  </si>
  <si>
    <t>32,2</t>
  </si>
  <si>
    <t>36,2</t>
  </si>
  <si>
    <t>26,2</t>
  </si>
  <si>
    <t>30,1</t>
  </si>
  <si>
    <t>26,5</t>
  </si>
  <si>
    <t>26,6</t>
  </si>
  <si>
    <t>-2,7</t>
  </si>
  <si>
    <t>7,5</t>
  </si>
  <si>
    <t>11,9</t>
  </si>
  <si>
    <t>0,3</t>
  </si>
  <si>
    <t>2,6</t>
  </si>
  <si>
    <t>1,3</t>
  </si>
  <si>
    <t>3,2</t>
  </si>
  <si>
    <t>Russie : Crimée</t>
  </si>
  <si>
    <t>Algerciras</t>
  </si>
  <si>
    <t>Espagne</t>
  </si>
  <si>
    <t>Defaut, 1991</t>
  </si>
  <si>
    <t>Andorra</t>
  </si>
  <si>
    <t>Province</t>
  </si>
  <si>
    <t>Teruel</t>
  </si>
  <si>
    <t>Aranjuez</t>
  </si>
  <si>
    <t>Madrid</t>
  </si>
  <si>
    <t>Avila</t>
  </si>
  <si>
    <t>Barcelona</t>
  </si>
  <si>
    <t>Cadiz</t>
  </si>
  <si>
    <t>Période : températures</t>
  </si>
  <si>
    <t>Durée d'observation : pluviométrie</t>
  </si>
  <si>
    <t>Durée d'observation : températures</t>
  </si>
  <si>
    <t>Végatation</t>
  </si>
  <si>
    <t>Querco-Oleion</t>
  </si>
  <si>
    <t>Coca</t>
  </si>
  <si>
    <t>Colmenar-Viejo</t>
  </si>
  <si>
    <t>Cordoba</t>
  </si>
  <si>
    <t>Puentiduena</t>
  </si>
  <si>
    <t>Guttereno</t>
  </si>
  <si>
    <t>Malaga</t>
  </si>
  <si>
    <t>Mangiron</t>
  </si>
  <si>
    <t>Palma</t>
  </si>
  <si>
    <t>Segovia</t>
  </si>
  <si>
    <t>Tarragona</t>
  </si>
  <si>
    <t>Valencia</t>
  </si>
  <si>
    <t>Valladolid</t>
  </si>
  <si>
    <t>Zaragoza</t>
  </si>
  <si>
    <t>SH2/3</t>
  </si>
  <si>
    <t>Cieza</t>
  </si>
  <si>
    <t>Murcia</t>
  </si>
  <si>
    <t>Ciudad-Real</t>
  </si>
  <si>
    <t>Granada</t>
  </si>
  <si>
    <t>Las Palmas</t>
  </si>
  <si>
    <t>Sevilla</t>
  </si>
  <si>
    <t>Toledo</t>
  </si>
  <si>
    <t>Yecla</t>
  </si>
  <si>
    <t>Almeria</t>
  </si>
  <si>
    <t>Quercion broteroi</t>
  </si>
  <si>
    <t>1933-1963</t>
  </si>
  <si>
    <t>Azrou</t>
  </si>
  <si>
    <t>Ceuta</t>
  </si>
  <si>
    <t>El Hajeb</t>
  </si>
  <si>
    <t>Kénitra</t>
  </si>
  <si>
    <t>Larache</t>
  </si>
  <si>
    <t>Ouezzane</t>
  </si>
  <si>
    <t>Oulmès</t>
  </si>
  <si>
    <t>Rabat</t>
  </si>
  <si>
    <t>Taïnaste</t>
  </si>
  <si>
    <t>Tanger</t>
  </si>
  <si>
    <t>aérodrome</t>
  </si>
  <si>
    <t>ville</t>
  </si>
  <si>
    <t>Taounate</t>
  </si>
  <si>
    <t>Tetouan</t>
  </si>
  <si>
    <t>Zoumi</t>
  </si>
  <si>
    <t>Agadir</t>
  </si>
  <si>
    <t>Argana</t>
  </si>
  <si>
    <t>Benguerir</t>
  </si>
  <si>
    <t>El Borouj</t>
  </si>
  <si>
    <t>Boumalne-du-Dadès</t>
  </si>
  <si>
    <t>Chichaoua</t>
  </si>
  <si>
    <t>Guercif</t>
  </si>
  <si>
    <t>Imfout</t>
  </si>
  <si>
    <t>Irherm</t>
  </si>
  <si>
    <t>Marrakech</t>
  </si>
  <si>
    <t>Midar</t>
  </si>
  <si>
    <t>Midelt</t>
  </si>
  <si>
    <t>1958-1968</t>
  </si>
  <si>
    <t>Outate-Oulad-el-Haj</t>
  </si>
  <si>
    <t>Sidi Benmour</t>
  </si>
  <si>
    <t>Tamanar</t>
  </si>
  <si>
    <t>Taroudant</t>
  </si>
  <si>
    <t>Youssoufia</t>
  </si>
  <si>
    <t>Zaouia Lalla</t>
  </si>
  <si>
    <t>Aïn Johra</t>
  </si>
  <si>
    <t>Aïn Taoujdate</t>
  </si>
  <si>
    <t>Aknoul</t>
  </si>
  <si>
    <t>Al Hoceima</t>
  </si>
  <si>
    <t>Berkane</t>
  </si>
  <si>
    <t>Berkine</t>
  </si>
  <si>
    <t>Berrechid</t>
  </si>
  <si>
    <t>Bin el Ouidane</t>
  </si>
  <si>
    <t>Bouznika</t>
  </si>
  <si>
    <t>Casablanca</t>
  </si>
  <si>
    <t>Essaouira</t>
  </si>
  <si>
    <t>Karia-ba-Mohamed</t>
  </si>
  <si>
    <t>Kasba Tadla</t>
  </si>
  <si>
    <t>Khenifra</t>
  </si>
  <si>
    <t>Meknès</t>
  </si>
  <si>
    <t>Melilla</t>
  </si>
  <si>
    <t>Mohammedia</t>
  </si>
  <si>
    <t>Outerbate</t>
  </si>
  <si>
    <t>Rommani</t>
  </si>
  <si>
    <t>Safi</t>
  </si>
  <si>
    <t>Siudi Slimane</t>
  </si>
  <si>
    <t>Taza</t>
  </si>
  <si>
    <t>Tizi n'Test</t>
  </si>
  <si>
    <t>Tissa</t>
  </si>
  <si>
    <t>Ifrane</t>
  </si>
  <si>
    <t>Aérodrome</t>
  </si>
  <si>
    <t>1981-2012</t>
  </si>
  <si>
    <t>Ajaccio</t>
  </si>
  <si>
    <t>Bastia</t>
  </si>
  <si>
    <t>sémaphore</t>
  </si>
  <si>
    <t>Carcassonne</t>
  </si>
  <si>
    <t>Marignane</t>
  </si>
  <si>
    <t>Marseille</t>
  </si>
  <si>
    <t>observatoire</t>
  </si>
  <si>
    <t>Montpellier</t>
  </si>
  <si>
    <t>Nice</t>
  </si>
  <si>
    <t>Courbessac</t>
  </si>
  <si>
    <t>Orange</t>
  </si>
  <si>
    <t>Caritat</t>
  </si>
  <si>
    <t>Perpignan</t>
  </si>
  <si>
    <t>Saint-Jean-Cap-Ferrat</t>
  </si>
  <si>
    <t>Saint-Raphaël</t>
  </si>
  <si>
    <t>Fréjus</t>
  </si>
  <si>
    <t>Toulon</t>
  </si>
  <si>
    <t>La Mitre</t>
  </si>
  <si>
    <t>Alençon</t>
  </si>
  <si>
    <t>Ambérieu</t>
  </si>
  <si>
    <t>Angers</t>
  </si>
  <si>
    <t>Avrillé</t>
  </si>
  <si>
    <t>Auxerre</t>
  </si>
  <si>
    <t>Boulogne</t>
  </si>
  <si>
    <t>Baugé</t>
  </si>
  <si>
    <t>Besançon</t>
  </si>
  <si>
    <t xml:space="preserve">Biarritz </t>
  </si>
  <si>
    <t>Anglet</t>
  </si>
  <si>
    <t>Fraxino-Carpinion</t>
  </si>
  <si>
    <t>chênaie pédonculée-sessile</t>
  </si>
  <si>
    <t>Carpinion betuli</t>
  </si>
  <si>
    <t>chênaie pédonculée sessile</t>
  </si>
  <si>
    <t>sol correspondant</t>
  </si>
  <si>
    <t>sols variés</t>
  </si>
  <si>
    <t>sol brun oligotrophe</t>
  </si>
  <si>
    <t>sol brun</t>
  </si>
  <si>
    <t>sol lessivé</t>
  </si>
  <si>
    <t>chênaie sessile-pédonculée, avec Orme</t>
  </si>
  <si>
    <t>Daphno-Carpinion</t>
  </si>
  <si>
    <t>sur tous sols</t>
  </si>
  <si>
    <t>Quercenion robori-pyrenaicae</t>
  </si>
  <si>
    <t>sol bruns calcaires et rendzines</t>
  </si>
  <si>
    <t>Bourg-en-Bresse</t>
  </si>
  <si>
    <t>Bourges</t>
  </si>
  <si>
    <t>Brest</t>
  </si>
  <si>
    <t>Guipavas</t>
  </si>
  <si>
    <t>Carpiquet</t>
  </si>
  <si>
    <t>Caen</t>
  </si>
  <si>
    <t>Carnac</t>
  </si>
  <si>
    <t>Challes-les-Eaux</t>
  </si>
  <si>
    <t>Chartres</t>
  </si>
  <si>
    <t>Champhol</t>
  </si>
  <si>
    <t>Cherbourg</t>
  </si>
  <si>
    <t>Clermont-Ferrand</t>
  </si>
  <si>
    <t>Longvic</t>
  </si>
  <si>
    <t>Dijon</t>
  </si>
  <si>
    <t>Dunkerque</t>
  </si>
  <si>
    <t>Embrun</t>
  </si>
  <si>
    <t>Foix</t>
  </si>
  <si>
    <t>Grenoble</t>
  </si>
  <si>
    <t>Eybens</t>
  </si>
  <si>
    <t>VII-X</t>
  </si>
  <si>
    <t>sols lessivés</t>
  </si>
  <si>
    <t>ormaie littorale</t>
  </si>
  <si>
    <t>chênaie pédonculée</t>
  </si>
  <si>
    <t>sols bruns calcaires</t>
  </si>
  <si>
    <t>sols bruns eutrophes</t>
  </si>
  <si>
    <t>chênaie pédonculée-frênaie</t>
  </si>
  <si>
    <t xml:space="preserve">Fraxino-Carpinion </t>
  </si>
  <si>
    <t>chênaie pubescente</t>
  </si>
  <si>
    <t>chênaie péd.-sessile, ou bien chênaie pubescente</t>
  </si>
  <si>
    <t>alluv. siliceuses, ou bien calacaire</t>
  </si>
  <si>
    <t>sur alluvions</t>
  </si>
  <si>
    <t>Cap de la Hève</t>
  </si>
  <si>
    <t>Lesquin</t>
  </si>
  <si>
    <t>Bellegarde</t>
  </si>
  <si>
    <t>Limoges</t>
  </si>
  <si>
    <t>Lorient</t>
  </si>
  <si>
    <t>Bron</t>
  </si>
  <si>
    <t>Charnay</t>
  </si>
  <si>
    <t>Mâcon</t>
  </si>
  <si>
    <t>Le Mans</t>
  </si>
  <si>
    <t>Arnage</t>
  </si>
  <si>
    <t>Villaroche</t>
  </si>
  <si>
    <t>Melun</t>
  </si>
  <si>
    <t>chênaie sessile, avec chêne pédonculé</t>
  </si>
  <si>
    <t>sur sols variés</t>
  </si>
  <si>
    <t>sols bruns lessivés</t>
  </si>
  <si>
    <t>sols bruns acides à sols bruns lessivés</t>
  </si>
  <si>
    <t>sols bruns</t>
  </si>
  <si>
    <t>chênaie sessile-pédonculée</t>
  </si>
  <si>
    <t>chênaie sessile-charmaie</t>
  </si>
  <si>
    <t>chênaie pédonculée-sessile, avec Orme</t>
  </si>
  <si>
    <t>Metz</t>
  </si>
  <si>
    <t>Frescaty</t>
  </si>
  <si>
    <t>Mulhouse</t>
  </si>
  <si>
    <t>Bâle</t>
  </si>
  <si>
    <t>Tomblaine</t>
  </si>
  <si>
    <t>Nancy</t>
  </si>
  <si>
    <t>Nantes</t>
  </si>
  <si>
    <t>Nevers</t>
  </si>
  <si>
    <t>Orléans</t>
  </si>
  <si>
    <t>Ouessant</t>
  </si>
  <si>
    <t>charmaie</t>
  </si>
  <si>
    <t>sols bruns calcaires à sols bruns lessivés</t>
  </si>
  <si>
    <t>rendzines</t>
  </si>
  <si>
    <t>sols podzoliques</t>
  </si>
  <si>
    <t>fresnaie-ormaie littorale</t>
  </si>
  <si>
    <t>Paris</t>
  </si>
  <si>
    <t>Le Bourget</t>
  </si>
  <si>
    <t>Pau</t>
  </si>
  <si>
    <t>Chadrac</t>
  </si>
  <si>
    <t>Courcy</t>
  </si>
  <si>
    <t>Rennes</t>
  </si>
  <si>
    <t>Rodez</t>
  </si>
  <si>
    <t>Romilly-sur-Seine</t>
  </si>
  <si>
    <t>Rumilly</t>
  </si>
  <si>
    <t>chênaie pédonculée avec Orme</t>
  </si>
  <si>
    <t>sols acides</t>
  </si>
  <si>
    <t>chênaie sessile</t>
  </si>
  <si>
    <t>sols noir-bruns (sur basaltes)</t>
  </si>
  <si>
    <t>chênaie mixte-charmaie</t>
  </si>
  <si>
    <t>chênaies-charmaies</t>
  </si>
  <si>
    <t>Saint-Dizier</t>
  </si>
  <si>
    <t>Robinson</t>
  </si>
  <si>
    <t>Saint-Genis-Laval</t>
  </si>
  <si>
    <t>Saint-Girons</t>
  </si>
  <si>
    <t>Saint-Quentin</t>
  </si>
  <si>
    <t>Roupy</t>
  </si>
  <si>
    <t>Séverac-le-Château</t>
  </si>
  <si>
    <t>Entzheim</t>
  </si>
  <si>
    <t>1951-1970</t>
  </si>
  <si>
    <t>Carpinion</t>
  </si>
  <si>
    <t>sols bruns acides</t>
  </si>
  <si>
    <t>sols bruns acides à lessivés</t>
  </si>
  <si>
    <t>chênaie pédoncumlée-fresnaie</t>
  </si>
  <si>
    <t>Carpinion (Alno-Padion sur alluvions)</t>
  </si>
  <si>
    <t>Tarascon-sur-Ariège</t>
  </si>
  <si>
    <t>La Tour-du-Pin</t>
  </si>
  <si>
    <t>Tours</t>
  </si>
  <si>
    <t>Trappes</t>
  </si>
  <si>
    <t>chênaie mixte</t>
  </si>
  <si>
    <t>chênaie mixte, avec hêtre</t>
  </si>
  <si>
    <t>chênaie-charmaie</t>
  </si>
  <si>
    <t>alluvions siliceuses, ou calcaire</t>
  </si>
  <si>
    <t>Abbeville</t>
  </si>
  <si>
    <t>Drucat</t>
  </si>
  <si>
    <t>Goulours</t>
  </si>
  <si>
    <t>Ascou</t>
  </si>
  <si>
    <t>Auzat</t>
  </si>
  <si>
    <t>Tillé</t>
  </si>
  <si>
    <t>Rouen</t>
  </si>
  <si>
    <t>Seintein</t>
  </si>
  <si>
    <t>eu-Fagion</t>
  </si>
  <si>
    <t>sols bruns à mull</t>
  </si>
  <si>
    <t>hêtraie</t>
  </si>
  <si>
    <t>sol acide</t>
  </si>
  <si>
    <t>hêtraies</t>
  </si>
  <si>
    <t>sur sols bruns lessivés et sur rendzines</t>
  </si>
  <si>
    <t>sur sol siliceux</t>
  </si>
  <si>
    <t>hêtraie-sapinière</t>
  </si>
  <si>
    <t>alluvions siliceuses</t>
  </si>
  <si>
    <t>Abondance</t>
  </si>
  <si>
    <t>Aussois</t>
  </si>
  <si>
    <t>Belfort</t>
  </si>
  <si>
    <t>Besse-en-Oisans</t>
  </si>
  <si>
    <t>Bourg-Saint-Maurice</t>
  </si>
  <si>
    <t>Chambon</t>
  </si>
  <si>
    <t>Chamonix</t>
  </si>
  <si>
    <t>série montagnarde de l'Epicea</t>
  </si>
  <si>
    <t>chênaie-hêtraie</t>
  </si>
  <si>
    <t>pessières et mélézeins</t>
  </si>
  <si>
    <t>pessières</t>
  </si>
  <si>
    <t>pessières, sapinières, mélezeins</t>
  </si>
  <si>
    <t>sol bruns acides, lithosols</t>
  </si>
  <si>
    <t>Château-Chinon</t>
  </si>
  <si>
    <t>La Clusaz</t>
  </si>
  <si>
    <t>Courmayeur</t>
  </si>
  <si>
    <t>Fond-de-France</t>
  </si>
  <si>
    <t>Hauteville</t>
  </si>
  <si>
    <t>Lamoura</t>
  </si>
  <si>
    <t>Langres</t>
  </si>
  <si>
    <t>Lus-le-Croix-Haute</t>
  </si>
  <si>
    <t>sols bruns acides et lithosols</t>
  </si>
  <si>
    <t>hêtraies-sapinières</t>
  </si>
  <si>
    <t>pessières et mélezeins</t>
  </si>
  <si>
    <t>sapinières, pessières, hêtraies</t>
  </si>
  <si>
    <t>chênaie sessile pédonculée, avec hêtre</t>
  </si>
  <si>
    <t>Saint-Sauveur</t>
  </si>
  <si>
    <t>Megève</t>
  </si>
  <si>
    <t>Mont-Saint-Vincent</t>
  </si>
  <si>
    <t>Morbier</t>
  </si>
  <si>
    <t>Saint-Christophe-en-Oisans</t>
  </si>
  <si>
    <t>Saint-Hilaire-du-Touvet</t>
  </si>
  <si>
    <t>Saint-Pierre de-Charteuse</t>
  </si>
  <si>
    <t>Sainte-Foy-Tarentaise</t>
  </si>
  <si>
    <t>La Tour</t>
  </si>
  <si>
    <t>Vallorcine</t>
  </si>
  <si>
    <t>Valmenier</t>
  </si>
  <si>
    <t>pessières, mélézeins</t>
  </si>
  <si>
    <t>pessières, msapinières, élézeins</t>
  </si>
  <si>
    <t>série montaganrde de l'Epicéa</t>
  </si>
  <si>
    <t>La Grave</t>
  </si>
  <si>
    <t>Mont-Aigoual</t>
  </si>
  <si>
    <t>Mont-Ventoux</t>
  </si>
  <si>
    <t>Rochers de Naye</t>
  </si>
  <si>
    <t xml:space="preserve">pinède à crochets </t>
  </si>
  <si>
    <t>pessières, cembraies, mélèzeins</t>
  </si>
  <si>
    <t>pelouses "pseud-alpines"</t>
  </si>
  <si>
    <t>pinèdes à crochets</t>
  </si>
  <si>
    <t>calcaires sommitaux</t>
  </si>
  <si>
    <t>col du Grand-Saint-Bernard</t>
  </si>
  <si>
    <t>Toundra</t>
  </si>
  <si>
    <t>Agen</t>
  </si>
  <si>
    <t>Estillac</t>
  </si>
  <si>
    <t>Angoulême</t>
  </si>
  <si>
    <t>Bel-Air</t>
  </si>
  <si>
    <t>Pointe Talut</t>
  </si>
  <si>
    <t>Mérignac</t>
  </si>
  <si>
    <t>Cazaux</t>
  </si>
  <si>
    <t>Pointe de Chassiron</t>
  </si>
  <si>
    <t>Cognac</t>
  </si>
  <si>
    <t>Cap-Ferret</t>
  </si>
  <si>
    <t>sols bruns calcaires et rendzines</t>
  </si>
  <si>
    <t>Quercetalia pubescentis</t>
  </si>
  <si>
    <t>mor et moder</t>
  </si>
  <si>
    <t>podzol</t>
  </si>
  <si>
    <t>sables dunaires</t>
  </si>
  <si>
    <t>sols bruns calcaires, rendzines</t>
  </si>
  <si>
    <t>Gourdon</t>
  </si>
  <si>
    <t>Île de Groix</t>
  </si>
  <si>
    <t>Millau</t>
  </si>
  <si>
    <t>Mont-de-Marsan</t>
  </si>
  <si>
    <t>Montélimar</t>
  </si>
  <si>
    <t>Ancône</t>
  </si>
  <si>
    <t>Biard</t>
  </si>
  <si>
    <t>Poitiers</t>
  </si>
  <si>
    <t>La Rochelle</t>
  </si>
  <si>
    <t>port</t>
  </si>
  <si>
    <t>Blagnac</t>
  </si>
  <si>
    <t>chênaie pubescente-pédonculée</t>
  </si>
  <si>
    <t>sidérolithique</t>
  </si>
  <si>
    <t>sables podzoliques</t>
  </si>
  <si>
    <t>Quercenion robori-pyrenaica</t>
  </si>
  <si>
    <t>podzol évolué</t>
  </si>
  <si>
    <t>chênaies pubescentes</t>
  </si>
  <si>
    <t>chênaies pubescentes et ormaies</t>
  </si>
  <si>
    <t>boulbènes, sols bruns</t>
  </si>
  <si>
    <t>Villenave-d'Ornon</t>
  </si>
  <si>
    <t>chênaie verte</t>
  </si>
  <si>
    <t>sols rouges, lithosols</t>
  </si>
  <si>
    <t>sols rouges eutrophes</t>
  </si>
  <si>
    <t>chênaie verte-pubescente</t>
  </si>
  <si>
    <t>alluvions</t>
  </si>
  <si>
    <t>sols rouges décalcifiés</t>
  </si>
  <si>
    <t>Oleo-Ceratonion</t>
  </si>
  <si>
    <t>Pin pignon</t>
  </si>
  <si>
    <t>sols profonds, neutres ou peu alcalins</t>
  </si>
  <si>
    <t>SX3</t>
  </si>
  <si>
    <t>chênaies-hêtraies</t>
  </si>
  <si>
    <t>chênaie sessile avec hêtre</t>
  </si>
  <si>
    <t>sols acides et moders</t>
  </si>
  <si>
    <t>pessières et mélèzeins</t>
  </si>
  <si>
    <t>hêtraiies</t>
  </si>
  <si>
    <t>cephalanthero-Fagion</t>
  </si>
  <si>
    <t>sur mull et sur moder calcique</t>
  </si>
  <si>
    <t>AX5</t>
  </si>
  <si>
    <t>AX6</t>
  </si>
  <si>
    <t>sémaphore du Cap Béar</t>
  </si>
  <si>
    <t>Port-Vendres</t>
  </si>
  <si>
    <t>Île-de-Bréhat</t>
  </si>
  <si>
    <t>Finistère</t>
  </si>
  <si>
    <t>Côtes-d'Armor</t>
  </si>
  <si>
    <t>Ain</t>
  </si>
  <si>
    <t>Cher</t>
  </si>
  <si>
    <t>Calvados</t>
  </si>
  <si>
    <t>Morbihan</t>
  </si>
  <si>
    <t>Savoie</t>
  </si>
  <si>
    <t>Eure-et-Loir</t>
  </si>
  <si>
    <t>Indre</t>
  </si>
  <si>
    <t>Manche</t>
  </si>
  <si>
    <t>Puy-de-Dôme</t>
  </si>
  <si>
    <t>Côte-d'Or</t>
  </si>
  <si>
    <t>Pas-de-Calais</t>
  </si>
  <si>
    <t>Hautes-Alpes</t>
  </si>
  <si>
    <t>Ariège</t>
  </si>
  <si>
    <t>Isère</t>
  </si>
  <si>
    <t>Sainte-Adresse</t>
  </si>
  <si>
    <t>Seine-Maritime</t>
  </si>
  <si>
    <t>Nord</t>
  </si>
  <si>
    <t>Haute-Vienne</t>
  </si>
  <si>
    <t>Rhône</t>
  </si>
  <si>
    <t>Saône-et-Loire</t>
  </si>
  <si>
    <t>Sarthe</t>
  </si>
  <si>
    <t>Seine-et-Marne</t>
  </si>
  <si>
    <t>Moselle</t>
  </si>
  <si>
    <t>Moûtier-Tarentaise</t>
  </si>
  <si>
    <t>Haut-Rhin</t>
  </si>
  <si>
    <t>Meurthe-et-Moselle</t>
  </si>
  <si>
    <t>Loire-Atlantique</t>
  </si>
  <si>
    <t>Nièvre</t>
  </si>
  <si>
    <t>Loiret</t>
  </si>
  <si>
    <t>Pyrénées-Atlantiques</t>
  </si>
  <si>
    <t>Le Puy-en-Velay</t>
  </si>
  <si>
    <t>Haute-Loire</t>
  </si>
  <si>
    <t>Marne</t>
  </si>
  <si>
    <t>Ille-et-Vilaine</t>
  </si>
  <si>
    <t>Aveyron</t>
  </si>
  <si>
    <t>Aube</t>
  </si>
  <si>
    <t>Haute-Savoie</t>
  </si>
  <si>
    <t>Haute-Marne</t>
  </si>
  <si>
    <t>Loire</t>
  </si>
  <si>
    <t>Rhone</t>
  </si>
  <si>
    <t>Aisne</t>
  </si>
  <si>
    <t>Bas-Rhin</t>
  </si>
  <si>
    <t>Thonon-les-Bains</t>
  </si>
  <si>
    <t>Indre-et-Loire</t>
  </si>
  <si>
    <t>Yvelines</t>
  </si>
  <si>
    <t>Allier</t>
  </si>
  <si>
    <t>Somme</t>
  </si>
  <si>
    <t>Oise</t>
  </si>
  <si>
    <t>Autrans-Méaudre en Vercors</t>
  </si>
  <si>
    <t>Territoire de Belfort</t>
  </si>
  <si>
    <t>Italie</t>
  </si>
  <si>
    <t>La Ferrière</t>
  </si>
  <si>
    <t>Jura</t>
  </si>
  <si>
    <t>Drôme</t>
  </si>
  <si>
    <t>Haute-Saône</t>
  </si>
  <si>
    <t>Luxeuil-les-Bains</t>
  </si>
  <si>
    <t>Pralognan-la-Vanoise</t>
  </si>
  <si>
    <r>
      <t xml:space="preserve">Saint-Hilaire </t>
    </r>
    <r>
      <rPr>
        <sz val="10"/>
        <color theme="1"/>
        <rFont val="Times New Roman"/>
        <family val="1"/>
      </rPr>
      <t>(-du-Touvet ?)</t>
    </r>
  </si>
  <si>
    <t>Les Sauvages</t>
  </si>
  <si>
    <t>Alpes-Maritimes</t>
  </si>
  <si>
    <t>Le Chasseron</t>
  </si>
  <si>
    <t>Suisse</t>
  </si>
  <si>
    <t>(canton de Vaud)</t>
  </si>
  <si>
    <t>(Bullet)</t>
  </si>
  <si>
    <t>Gard</t>
  </si>
  <si>
    <t>Valleraugue</t>
  </si>
  <si>
    <t>Vaucluse</t>
  </si>
  <si>
    <t>Beaumont-du -Ventoux</t>
  </si>
  <si>
    <t>Montreux</t>
  </si>
  <si>
    <t>La Salette-Fallavaux</t>
  </si>
  <si>
    <t>Val-d'Isère</t>
  </si>
  <si>
    <t>Bourg-Saint-Pierre</t>
  </si>
  <si>
    <t>(Valais)</t>
  </si>
  <si>
    <t>Lot-et-Garonne</t>
  </si>
  <si>
    <t>Charente</t>
  </si>
  <si>
    <t>Belle-Île-en-Mer</t>
  </si>
  <si>
    <t>Gironde</t>
  </si>
  <si>
    <t>La Teste-de-Buch</t>
  </si>
  <si>
    <t>Saint-Denis d'Oléron</t>
  </si>
  <si>
    <t>Charente-Maritime</t>
  </si>
  <si>
    <t>Lège-Cap-Ferret</t>
  </si>
  <si>
    <t>Lot</t>
  </si>
  <si>
    <t>Groix</t>
  </si>
  <si>
    <t>Landes</t>
  </si>
  <si>
    <t>Vienne</t>
  </si>
  <si>
    <t>Haute-Garonne</t>
  </si>
  <si>
    <t>20 B</t>
  </si>
  <si>
    <t>20 A</t>
  </si>
  <si>
    <t>Corse-du-Sud</t>
  </si>
  <si>
    <t>Haute-Corse</t>
  </si>
  <si>
    <t>Pyrénées-Orientales</t>
  </si>
  <si>
    <t>Aude</t>
  </si>
  <si>
    <t>Bouches-du-Rhône</t>
  </si>
  <si>
    <t>Doubs</t>
  </si>
  <si>
    <t>Hérault</t>
  </si>
  <si>
    <t>Maine-et-Loir</t>
  </si>
  <si>
    <t>Orne</t>
  </si>
  <si>
    <t>ville de Paris</t>
  </si>
  <si>
    <t>Var</t>
  </si>
  <si>
    <t>Yonne</t>
  </si>
  <si>
    <t>38 (?)</t>
  </si>
  <si>
    <t>Termez</t>
  </si>
  <si>
    <t>Defaut, 1992</t>
  </si>
  <si>
    <t>Steppe à Cousinia et Ferula</t>
  </si>
  <si>
    <t>Steppe à Festuca ovina et Stipa</t>
  </si>
  <si>
    <t>Steppe à andropogon, Cousinia, Ferula</t>
  </si>
  <si>
    <t>Bakou</t>
  </si>
  <si>
    <t>Koulsary</t>
  </si>
  <si>
    <t>Karaganda</t>
  </si>
  <si>
    <t>Semipala-tinsk</t>
  </si>
  <si>
    <t>Tourgaï</t>
  </si>
  <si>
    <t>Makat</t>
  </si>
  <si>
    <t>subdésert à Armoises et graminées</t>
  </si>
  <si>
    <t>semidésert à Haloxylon persicum et H. aphyllum</t>
  </si>
  <si>
    <t>Steppe caspienne</t>
  </si>
  <si>
    <t>HA4</t>
  </si>
  <si>
    <t>Volgograd</t>
  </si>
  <si>
    <t>Elista</t>
  </si>
  <si>
    <t>Astrakhan</t>
  </si>
  <si>
    <t>Perekop</t>
  </si>
  <si>
    <t>steppe à Artemisia maritima, A. taurica, Festuca ovina</t>
  </si>
  <si>
    <t>steppe à Armoises et graminées</t>
  </si>
  <si>
    <t>Steppe à Festuca ovina et Stipa (steppe caspienne)</t>
  </si>
  <si>
    <t>steppe caspienne</t>
  </si>
  <si>
    <t>steppe sodique</t>
  </si>
  <si>
    <t>steppe sodique / steppe caspienne</t>
  </si>
  <si>
    <t>Odessa</t>
  </si>
  <si>
    <t>Orenbourg</t>
  </si>
  <si>
    <t>Donetsk</t>
  </si>
  <si>
    <t>Oulianovsk</t>
  </si>
  <si>
    <t>steppe à Armoises et graminées (steppe sodique)</t>
  </si>
  <si>
    <t>Steppe herbeuse (prairie présteppique)</t>
  </si>
  <si>
    <t>sylvosteppe (prairie subforestière)</t>
  </si>
  <si>
    <t>Penza</t>
  </si>
  <si>
    <t>Saransk</t>
  </si>
  <si>
    <t>Voronej</t>
  </si>
  <si>
    <t>Koursk</t>
  </si>
  <si>
    <t>Kiev</t>
  </si>
  <si>
    <t>Tbilissi</t>
  </si>
  <si>
    <t>Kertch</t>
  </si>
  <si>
    <t>Krasnodar</t>
  </si>
  <si>
    <t>Novorissiisk</t>
  </si>
  <si>
    <t>Armavir</t>
  </si>
  <si>
    <t>Batoumi</t>
  </si>
  <si>
    <t>étage subméditer-ranéen, avec Quercus pibescens</t>
  </si>
  <si>
    <t>étage "collinéen humide", avec Fagus orientalis</t>
  </si>
  <si>
    <t>steppe à Artemisia larscheana, Festuca ovina, Stipa</t>
  </si>
  <si>
    <t>étage "collinéen sec" avec Quercus castanaefolia</t>
  </si>
  <si>
    <t>Steppe à Festuca  et Stipa</t>
  </si>
  <si>
    <t>Steppe à Armoise absinthe, Festuca ovina et Stipa</t>
  </si>
  <si>
    <t>Quercus castanaefolia, Parrotia persica, Carpinus caucasica</t>
  </si>
  <si>
    <t>étage subméditerranéen avec Quercus castanaefolia</t>
  </si>
  <si>
    <t>Saratov</t>
  </si>
  <si>
    <t>steppe à Armoises</t>
  </si>
  <si>
    <t>Turkmenabat (Tchardjoui)</t>
  </si>
  <si>
    <t>Qysylorda (Ksyl-Orda)</t>
  </si>
  <si>
    <t>Kazaly (Kazalinsk)</t>
  </si>
  <si>
    <t>Kouchk (Kouchka)</t>
  </si>
  <si>
    <t>Afghanistan</t>
  </si>
  <si>
    <t>Achgabat (Aschabad)</t>
  </si>
  <si>
    <t>Azerbaïdjan</t>
  </si>
  <si>
    <t>Fort Chevtchenko</t>
  </si>
  <si>
    <t>Kamensk-Ouralsky (Ouralsk)</t>
  </si>
  <si>
    <t>Gourievsk (Gouriev)</t>
  </si>
  <si>
    <t>Melitopol</t>
  </si>
  <si>
    <t>Ukraine</t>
  </si>
  <si>
    <t>Mikolaïv (Nikolaiev)</t>
  </si>
  <si>
    <t>Dnipro (Dniepope-trovsk)</t>
  </si>
  <si>
    <t>Chisinau (Kichinev)</t>
  </si>
  <si>
    <t>Moldavie</t>
  </si>
  <si>
    <t>Mingatchevir (Minguet-chaour)</t>
  </si>
  <si>
    <t>Lankaran (Lenkoran)</t>
  </si>
  <si>
    <t>Géorgie</t>
  </si>
  <si>
    <t>Daghestan</t>
  </si>
  <si>
    <t>Makhatch-kala</t>
  </si>
  <si>
    <t>Marioupol (Jdanov)</t>
  </si>
  <si>
    <t>Arménie</t>
  </si>
  <si>
    <t>Koutaïssi (Koutaisi)</t>
  </si>
  <si>
    <t>SX5</t>
  </si>
  <si>
    <t>A1</t>
  </si>
  <si>
    <t>Soria</t>
  </si>
  <si>
    <t>Finisterre</t>
  </si>
  <si>
    <t>Burgos</t>
  </si>
  <si>
    <t>Leon</t>
  </si>
  <si>
    <t>Mahon</t>
  </si>
  <si>
    <t>1934-1960</t>
  </si>
  <si>
    <t>1933-1948</t>
  </si>
  <si>
    <t>1937-1960</t>
  </si>
  <si>
    <t>Coimbra</t>
  </si>
  <si>
    <t>Portugal</t>
  </si>
  <si>
    <t>Ciudad Real</t>
  </si>
  <si>
    <t>Cuenca</t>
  </si>
  <si>
    <t>Fuentiduena</t>
  </si>
  <si>
    <t>1921-1950</t>
  </si>
  <si>
    <t>Lerida</t>
  </si>
  <si>
    <t>Badajoz</t>
  </si>
  <si>
    <t>Caceres</t>
  </si>
  <si>
    <t>Paenio-Quercenion rotundifoliae</t>
  </si>
  <si>
    <t>Evora</t>
  </si>
  <si>
    <t>Algeciras</t>
  </si>
  <si>
    <t>Gibraltar</t>
  </si>
  <si>
    <t>1955-1960</t>
  </si>
  <si>
    <t>1936-1947</t>
  </si>
  <si>
    <t>Windmill-Hill</t>
  </si>
  <si>
    <t>Lisboa</t>
  </si>
  <si>
    <t>Tortosa</t>
  </si>
  <si>
    <t>Praia-de-Rocha</t>
  </si>
  <si>
    <t>Alicante</t>
  </si>
  <si>
    <t>SA3/SH3</t>
  </si>
  <si>
    <t>A2/SA2</t>
  </si>
  <si>
    <t>Royaume-Uni</t>
  </si>
  <si>
    <t>Végatation climacique</t>
  </si>
  <si>
    <t>Orthoptéroclimat</t>
  </si>
  <si>
    <t>Figuig</t>
  </si>
  <si>
    <t>HA2</t>
  </si>
  <si>
    <t>Hafir</t>
  </si>
  <si>
    <t>Tlemcen</t>
  </si>
  <si>
    <t>1913-1938</t>
  </si>
  <si>
    <t>1975-1996</t>
  </si>
  <si>
    <t>Barka 2009 (in Defaut 2017, p, 129)</t>
  </si>
  <si>
    <t>Mefrouche</t>
  </si>
  <si>
    <t>Barka 2009, in Defaut 2017 : 129</t>
  </si>
  <si>
    <t>1989-2005</t>
  </si>
  <si>
    <t>Beni Bahdel</t>
  </si>
  <si>
    <t>Hassane 2002, in Defaut 2017 : 129</t>
  </si>
  <si>
    <t>1970-2000</t>
  </si>
  <si>
    <t>Maghnia</t>
  </si>
  <si>
    <t>1970-1998</t>
  </si>
  <si>
    <t>Mesli 2001, in Defaut 2017 : 129</t>
  </si>
  <si>
    <t>Laghouat</t>
  </si>
  <si>
    <t>Defaut 2017 : 72</t>
  </si>
  <si>
    <t>Tunis</t>
  </si>
  <si>
    <t>Tunisie</t>
  </si>
  <si>
    <t>Gafsa</t>
  </si>
  <si>
    <t>Gabès</t>
  </si>
  <si>
    <t>Maglie</t>
  </si>
  <si>
    <t>climate data</t>
  </si>
  <si>
    <t>Istamboul</t>
  </si>
  <si>
    <t>Turquie</t>
  </si>
  <si>
    <t>Ankara</t>
  </si>
  <si>
    <t>Unesco 1979: p, 23</t>
  </si>
  <si>
    <t>E 28° 57'</t>
  </si>
  <si>
    <t>N 41° 02'</t>
  </si>
  <si>
    <t>895 m</t>
  </si>
  <si>
    <t>E 32° 50'</t>
  </si>
  <si>
    <t>N 39° 55'</t>
  </si>
  <si>
    <t>Sivas</t>
  </si>
  <si>
    <t>E 37° 01'</t>
  </si>
  <si>
    <t>N 39° 44'</t>
  </si>
  <si>
    <t>1285 m</t>
  </si>
  <si>
    <t>Naxos</t>
  </si>
  <si>
    <t>Grèce</t>
  </si>
  <si>
    <t>Matasakis &amp; al., 1992</t>
  </si>
  <si>
    <t>port de Naxos</t>
  </si>
  <si>
    <t>junipéraie rouge à partir de 100 m d'altitude</t>
  </si>
  <si>
    <t>Unesco 1979 : p, 16</t>
  </si>
  <si>
    <t>E 25° 244</t>
  </si>
  <si>
    <t>N 37° 06'</t>
  </si>
  <si>
    <t>9 m</t>
  </si>
  <si>
    <t>nombre de mois secs</t>
  </si>
  <si>
    <t>nombre de mois subsecs</t>
  </si>
  <si>
    <t>1 : III</t>
  </si>
  <si>
    <t>5: IV à VIII</t>
  </si>
  <si>
    <t>5: VI-X</t>
  </si>
  <si>
    <t>3: VII-IX</t>
  </si>
  <si>
    <t>1: VI</t>
  </si>
  <si>
    <t>Salonique</t>
  </si>
  <si>
    <t>E 22° 58'</t>
  </si>
  <si>
    <t>N 40° 38'</t>
  </si>
  <si>
    <t>7: IV-X</t>
  </si>
  <si>
    <t>4: VI-IX</t>
  </si>
  <si>
    <t>1: X</t>
  </si>
  <si>
    <t>Larissa</t>
  </si>
  <si>
    <t>E 22° 25'</t>
  </si>
  <si>
    <t>N 39° 38'</t>
  </si>
  <si>
    <t>3: IV, V, X</t>
  </si>
  <si>
    <t>Thira</t>
  </si>
  <si>
    <t>E 25° 27'</t>
  </si>
  <si>
    <t>N 36° 24'</t>
  </si>
  <si>
    <t>7:IV-X</t>
  </si>
  <si>
    <t>1: III</t>
  </si>
  <si>
    <t>Athènes</t>
  </si>
  <si>
    <t>Totana</t>
  </si>
  <si>
    <t>Huerta Espuna</t>
  </si>
  <si>
    <t>Walter &amp; Lieth</t>
  </si>
  <si>
    <t>760?</t>
  </si>
  <si>
    <t>Adrar</t>
  </si>
  <si>
    <t>Vial &amp; Vial, 1974: p. 17 et 26</t>
  </si>
  <si>
    <t>Egypte</t>
  </si>
  <si>
    <t>Alexandrie</t>
  </si>
  <si>
    <t>1870-1922</t>
  </si>
  <si>
    <t>10: II-XI</t>
  </si>
  <si>
    <t>Kayes</t>
  </si>
  <si>
    <t>Mali</t>
  </si>
  <si>
    <t>Tombouctou</t>
  </si>
  <si>
    <t>Atar</t>
  </si>
  <si>
    <t>Mauritanie</t>
  </si>
  <si>
    <t>HA1</t>
  </si>
  <si>
    <t>Nouakchott</t>
  </si>
  <si>
    <t>Néma</t>
  </si>
  <si>
    <t>Rosso</t>
  </si>
  <si>
    <t>Tidjikja</t>
  </si>
  <si>
    <t>Ouagadougou</t>
  </si>
  <si>
    <t>Burkina Faso</t>
  </si>
  <si>
    <t>Lubumbashi</t>
  </si>
  <si>
    <t>Walther &amp; Lieth, in Duvignaud 1980 p, 44</t>
  </si>
  <si>
    <t>SH2/G2</t>
  </si>
  <si>
    <t>6 ou 7</t>
  </si>
  <si>
    <t>forêt sèche, claire, pfs dégradée en savanne</t>
  </si>
  <si>
    <t>Douala</t>
  </si>
  <si>
    <t>Congo-Kinshasa</t>
  </si>
  <si>
    <t>Cameroun</t>
  </si>
  <si>
    <t>Nigeria</t>
  </si>
  <si>
    <t>Bernard, 1939, p. 400</t>
  </si>
  <si>
    <t>code postal, ou Province</t>
  </si>
  <si>
    <t>Bayelsa</t>
  </si>
  <si>
    <t>Viers, p, 155</t>
  </si>
  <si>
    <t>steppe continentale froide (Ozenda, p, 274)</t>
  </si>
  <si>
    <t>Tarfaya</t>
  </si>
  <si>
    <t>Cap Juby</t>
  </si>
  <si>
    <t>White, p, 217</t>
  </si>
  <si>
    <t>Assouan</t>
  </si>
  <si>
    <t>Estienne &amp; Godard, p,. 208</t>
  </si>
  <si>
    <t>E1</t>
  </si>
  <si>
    <t>Unesco 1979, p, 40</t>
  </si>
  <si>
    <r>
      <t>Helwan</t>
    </r>
    <r>
      <rPr>
        <sz val="10"/>
        <color theme="1"/>
        <rFont val="Times New Roman"/>
        <family val="1"/>
      </rPr>
      <t xml:space="preserve"> (Helouan)</t>
    </r>
  </si>
  <si>
    <t>Faya-Largeau</t>
  </si>
  <si>
    <t>Tchad</t>
  </si>
  <si>
    <t>Timimoun</t>
  </si>
  <si>
    <t>E1/HA1</t>
  </si>
  <si>
    <t>Fort-Flatters</t>
  </si>
  <si>
    <t>Ouallen</t>
  </si>
  <si>
    <t>Hoggar</t>
  </si>
  <si>
    <t>In Guezzam</t>
  </si>
  <si>
    <r>
      <t xml:space="preserve">Tin Zaouatine </t>
    </r>
    <r>
      <rPr>
        <sz val="10"/>
        <color theme="1"/>
        <rFont val="Times New Roman"/>
        <family val="1"/>
      </rPr>
      <t>(Tinzaouaten)</t>
    </r>
  </si>
  <si>
    <t>Bilma</t>
  </si>
  <si>
    <t>Niger</t>
  </si>
  <si>
    <r>
      <t xml:space="preserve">Bir Mogrhein </t>
    </r>
    <r>
      <rPr>
        <sz val="10"/>
        <color theme="1"/>
        <rFont val="Times New Roman"/>
        <family val="1"/>
      </rPr>
      <t>(Fort Trinquet)</t>
    </r>
  </si>
  <si>
    <t>White, p. 217</t>
  </si>
  <si>
    <r>
      <t xml:space="preserve">Nouhadibou </t>
    </r>
    <r>
      <rPr>
        <sz val="10"/>
        <color theme="1"/>
        <rFont val="Times New Roman"/>
        <family val="1"/>
      </rPr>
      <t>(Port-Etienne)</t>
    </r>
  </si>
  <si>
    <t>Khartoum</t>
  </si>
  <si>
    <t>Soudan</t>
  </si>
  <si>
    <t>Estienne &amp; Godard</t>
  </si>
  <si>
    <t>White, p. 205</t>
  </si>
  <si>
    <t>Kidal</t>
  </si>
  <si>
    <t>Agadès</t>
  </si>
  <si>
    <t>Port Soudan</t>
  </si>
  <si>
    <t>Akjoujt</t>
  </si>
  <si>
    <t>Saint-Louis</t>
  </si>
  <si>
    <t>Sénégal</t>
  </si>
  <si>
    <t>SA1</t>
  </si>
  <si>
    <t>Linguéré</t>
  </si>
  <si>
    <t>Abéché</t>
  </si>
  <si>
    <t>Darfour</t>
  </si>
  <si>
    <t>province</t>
  </si>
  <si>
    <r>
      <t xml:space="preserve">El Fasher </t>
    </r>
    <r>
      <rPr>
        <sz val="10"/>
        <color theme="1"/>
        <rFont val="Times New Roman"/>
        <family val="1"/>
      </rPr>
      <t>(Al fashir)</t>
    </r>
  </si>
  <si>
    <t>Unesco 1979</t>
  </si>
  <si>
    <t>Nord-Kordofan</t>
  </si>
  <si>
    <t>El Obeid</t>
  </si>
  <si>
    <t>Mopti</t>
  </si>
  <si>
    <t>Hombori</t>
  </si>
  <si>
    <t>Diffa</t>
  </si>
  <si>
    <t>N'Guigmi</t>
  </si>
  <si>
    <t>Le Batha</t>
  </si>
  <si>
    <t>Ati</t>
  </si>
  <si>
    <t>Dakar</t>
  </si>
  <si>
    <t>White, p. 106 et 177</t>
  </si>
  <si>
    <t>Tambacounda</t>
  </si>
  <si>
    <t>Borno</t>
  </si>
  <si>
    <t>Unesco 1979, p. 40</t>
  </si>
  <si>
    <t>Maiduguri</t>
  </si>
  <si>
    <t>Kano</t>
  </si>
  <si>
    <t>Bamako</t>
  </si>
  <si>
    <t>Estienne &amp; Godard, p, 321</t>
  </si>
  <si>
    <t>Sikasso</t>
  </si>
  <si>
    <t>Moyen Chari</t>
  </si>
  <si>
    <t>Segou</t>
  </si>
  <si>
    <t>White, p. 104</t>
  </si>
  <si>
    <t>Ndélé</t>
  </si>
  <si>
    <t>Centrafrique</t>
  </si>
  <si>
    <t>SH1/G1</t>
  </si>
  <si>
    <t>Al Qadarif</t>
  </si>
  <si>
    <t>Gallabat</t>
  </si>
  <si>
    <t>végétation selon White</t>
  </si>
  <si>
    <t>29b</t>
  </si>
  <si>
    <t>Terekeka</t>
  </si>
  <si>
    <t>Mongalla</t>
  </si>
  <si>
    <t>27 ==&gt; 64</t>
  </si>
  <si>
    <t>Logone occidental</t>
  </si>
  <si>
    <t>Moundou</t>
  </si>
  <si>
    <t>Kaduna</t>
  </si>
  <si>
    <t>Tamale</t>
  </si>
  <si>
    <t>Nord-Ghana</t>
  </si>
  <si>
    <t>Ghana</t>
  </si>
  <si>
    <t>29a</t>
  </si>
  <si>
    <t>54a</t>
  </si>
  <si>
    <t>végétation</t>
  </si>
  <si>
    <t>White: 55</t>
  </si>
  <si>
    <t>White: 69 sur 67</t>
  </si>
  <si>
    <t>White : 67</t>
  </si>
  <si>
    <t>White: 67 ou 71</t>
  </si>
  <si>
    <t>68a</t>
  </si>
  <si>
    <t>France, Réunion</t>
  </si>
  <si>
    <t>Guinée Conakry</t>
  </si>
  <si>
    <t>Moyenne-Guinée</t>
  </si>
  <si>
    <t>White, p. 177</t>
  </si>
  <si>
    <t>11a</t>
  </si>
  <si>
    <t>Ziguinchor</t>
  </si>
  <si>
    <t>Casamance</t>
  </si>
  <si>
    <t>Côte-d'Ivoire</t>
  </si>
  <si>
    <r>
      <t xml:space="preserve">Bouaké </t>
    </r>
    <r>
      <rPr>
        <sz val="10"/>
        <color theme="1"/>
        <rFont val="Times New Roman"/>
        <family val="1"/>
      </rPr>
      <t>(Buake)</t>
    </r>
  </si>
  <si>
    <t>Volta</t>
  </si>
  <si>
    <t>Keta</t>
  </si>
  <si>
    <t>Minna</t>
  </si>
  <si>
    <t>SH1 / G1</t>
  </si>
  <si>
    <t>Adamaoua</t>
  </si>
  <si>
    <t>Ngaoundéré</t>
  </si>
  <si>
    <t>G1 / G2</t>
  </si>
  <si>
    <t>Bouca</t>
  </si>
  <si>
    <t>11a / 27</t>
  </si>
  <si>
    <t>Li Yubu</t>
  </si>
  <si>
    <t>11a/27</t>
  </si>
  <si>
    <r>
      <t xml:space="preserve">Aba </t>
    </r>
    <r>
      <rPr>
        <sz val="10"/>
        <color theme="1"/>
        <rFont val="Times New Roman"/>
        <family val="1"/>
      </rPr>
      <t>(Ndirfi)</t>
    </r>
  </si>
  <si>
    <t>G1/G2</t>
  </si>
  <si>
    <t>Gabon</t>
  </si>
  <si>
    <t>Franceville</t>
  </si>
  <si>
    <t xml:space="preserve"> mangrove et 15</t>
  </si>
  <si>
    <t>G1/O1</t>
  </si>
  <si>
    <t>11a (proche de 2)</t>
  </si>
  <si>
    <t>Pointe Noire</t>
  </si>
  <si>
    <t>White, p. 73</t>
  </si>
  <si>
    <t>Guinée-Conakry</t>
  </si>
  <si>
    <t>Boké</t>
  </si>
  <si>
    <t>mangrove dans 11a</t>
  </si>
  <si>
    <r>
      <t xml:space="preserve">Kumasi </t>
    </r>
    <r>
      <rPr>
        <b/>
        <sz val="10"/>
        <color theme="1"/>
        <rFont val="Times New Roman"/>
        <family val="1"/>
      </rPr>
      <t>(Coumassie)</t>
    </r>
  </si>
  <si>
    <t>Ashanti</t>
  </si>
  <si>
    <t>Banjul</t>
  </si>
  <si>
    <t>Gambie</t>
  </si>
  <si>
    <t>Kabadougou</t>
  </si>
  <si>
    <r>
      <t>Akassa</t>
    </r>
    <r>
      <rPr>
        <sz val="10"/>
        <color theme="1"/>
        <rFont val="Times New Roman"/>
        <family val="1"/>
      </rPr>
      <t xml:space="preserve"> (Brass)</t>
    </r>
  </si>
  <si>
    <t>mangrove dans 1a</t>
  </si>
  <si>
    <t>1a</t>
  </si>
  <si>
    <t>Abidjan</t>
  </si>
  <si>
    <t>Conakry</t>
  </si>
  <si>
    <t>Libéria</t>
  </si>
  <si>
    <t>Monrovia</t>
  </si>
  <si>
    <t>11a (==&gt; erreur probable)</t>
  </si>
  <si>
    <t>Odienné</t>
  </si>
  <si>
    <t>Gbôkié</t>
  </si>
  <si>
    <t>Sassandra</t>
  </si>
  <si>
    <t>Lagos</t>
  </si>
  <si>
    <t>limite 2/1a</t>
  </si>
  <si>
    <t>Yokadouma</t>
  </si>
  <si>
    <t>Equateur</t>
  </si>
  <si>
    <t>Mbandaka</t>
  </si>
  <si>
    <t>&gt; 307</t>
  </si>
  <si>
    <t>8 dans 1a (proche de 2)</t>
  </si>
  <si>
    <t>Yangambi</t>
  </si>
  <si>
    <t>Tshopo</t>
  </si>
  <si>
    <t>&gt; 348</t>
  </si>
  <si>
    <t>8 dans 1a</t>
  </si>
  <si>
    <t>Bangui</t>
  </si>
  <si>
    <t>11a/2</t>
  </si>
  <si>
    <t>Addis-Abeba</t>
  </si>
  <si>
    <t>Ethiopie</t>
  </si>
  <si>
    <t>White, p. 162</t>
  </si>
  <si>
    <t>19aJ</t>
  </si>
  <si>
    <t>Erythrée</t>
  </si>
  <si>
    <r>
      <t xml:space="preserve">Mendefera </t>
    </r>
    <r>
      <rPr>
        <sz val="10"/>
        <color theme="1"/>
        <rFont val="Times New Roman"/>
        <family val="1"/>
      </rPr>
      <t>(Adi-Ugri)</t>
    </r>
  </si>
  <si>
    <t>Dessié</t>
  </si>
  <si>
    <t>Tanzanie</t>
  </si>
  <si>
    <t>Tukuyu</t>
  </si>
  <si>
    <t>(19a ?)</t>
  </si>
  <si>
    <t>Congo Kinshasa</t>
  </si>
  <si>
    <t>Duvigneaud 1980, p, 64</t>
  </si>
  <si>
    <t>Banens</t>
  </si>
  <si>
    <t>Augirein</t>
  </si>
  <si>
    <t>Aulus-les-Bains</t>
  </si>
  <si>
    <t>Météo-France</t>
  </si>
  <si>
    <t>Cadarcet</t>
  </si>
  <si>
    <t>Bastide-de-Sérou (La)</t>
  </si>
  <si>
    <t>Hospitalet (L')</t>
  </si>
  <si>
    <t>Carla Bayle</t>
  </si>
  <si>
    <t>Cerizols</t>
  </si>
  <si>
    <t>Mas d'Azil (Le)</t>
  </si>
  <si>
    <t>Montferrier</t>
  </si>
  <si>
    <t>Monts d'Olmes</t>
  </si>
  <si>
    <t>Lavail</t>
  </si>
  <si>
    <t>Pamiers</t>
  </si>
  <si>
    <t>Lycagri</t>
  </si>
  <si>
    <t>Roquefort-les-Cascades</t>
  </si>
  <si>
    <t>Les Cascades</t>
  </si>
  <si>
    <t>Saint-Ybars</t>
  </si>
  <si>
    <t>Eylie d'En Haut</t>
  </si>
  <si>
    <t>Soulan</t>
  </si>
  <si>
    <t>Vicdessos</t>
  </si>
  <si>
    <t>Beni Saf</t>
  </si>
  <si>
    <t>Bidault, 1953</t>
  </si>
  <si>
    <r>
      <t xml:space="preserve">Ghazaouet </t>
    </r>
    <r>
      <rPr>
        <sz val="10"/>
        <color theme="1"/>
        <rFont val="Times New Roman"/>
        <family val="1"/>
      </rPr>
      <t>(Nemours)</t>
    </r>
  </si>
  <si>
    <t>Mecheria</t>
  </si>
  <si>
    <t>Bidault 1953</t>
  </si>
  <si>
    <t>A2/3</t>
  </si>
  <si>
    <t>Missour</t>
  </si>
  <si>
    <t>Béchar</t>
  </si>
  <si>
    <t>Oualidia</t>
  </si>
  <si>
    <t>Carruesco, 1989</t>
  </si>
  <si>
    <t>Oléo-Lentisque</t>
  </si>
  <si>
    <t>Carruersco, 1989</t>
  </si>
  <si>
    <t>Subéraie (Métro), sans doute du Querco-Oleion</t>
  </si>
  <si>
    <t>Arcachon</t>
  </si>
  <si>
    <t>Carruesco 1989</t>
  </si>
  <si>
    <t>1951-1980</t>
  </si>
  <si>
    <t>1925-1964</t>
  </si>
  <si>
    <t>1926-1960</t>
  </si>
  <si>
    <t>(Carruesco, 1989 ?)</t>
  </si>
  <si>
    <t>1964-1984</t>
  </si>
  <si>
    <t>1964-1988</t>
  </si>
  <si>
    <t>Arganeraie</t>
  </si>
  <si>
    <t>Bolzano</t>
  </si>
  <si>
    <t>Muller 1982</t>
  </si>
  <si>
    <t>Trieste</t>
  </si>
  <si>
    <t>Palerme</t>
  </si>
  <si>
    <t>code postal, ou province, etc.</t>
  </si>
  <si>
    <t>Sicile</t>
  </si>
  <si>
    <t>Unesco 1977</t>
  </si>
  <si>
    <t>Cagliari</t>
  </si>
  <si>
    <t>Sardaigne</t>
  </si>
  <si>
    <t>Pouilles</t>
  </si>
  <si>
    <t>SA2/SA3</t>
  </si>
  <si>
    <t>Catania</t>
  </si>
  <si>
    <t>1 : X</t>
  </si>
  <si>
    <t>6 : IV-IX</t>
  </si>
  <si>
    <t>Bull. ecol.</t>
  </si>
  <si>
    <t>Alger</t>
  </si>
  <si>
    <t>5 : V-IX</t>
  </si>
  <si>
    <t>1 : IV</t>
  </si>
  <si>
    <t>SH2/SH3</t>
  </si>
  <si>
    <t>Tamanrasset</t>
  </si>
  <si>
    <t>12 : I-XII</t>
  </si>
  <si>
    <t>Milan</t>
  </si>
  <si>
    <t>1764-1924</t>
  </si>
  <si>
    <t>1 : VII</t>
  </si>
  <si>
    <t>3 : II-IV</t>
  </si>
  <si>
    <t>1895-1920</t>
  </si>
  <si>
    <t>2 : III, X</t>
  </si>
  <si>
    <t>Demangeot</t>
  </si>
  <si>
    <t>1955-1970</t>
  </si>
  <si>
    <t>Oran</t>
  </si>
  <si>
    <t>3 : III, X, XI</t>
  </si>
  <si>
    <t>Aït Ourir</t>
  </si>
  <si>
    <t>Bojnurd (=Bojnourd)</t>
  </si>
  <si>
    <t>Val d'Aoste</t>
  </si>
  <si>
    <t>Vado (El)</t>
  </si>
  <si>
    <t>Guadalajara</t>
  </si>
  <si>
    <t>Îles Baléares</t>
  </si>
  <si>
    <t>La Coruna</t>
  </si>
  <si>
    <t>Carbonero el Mayor</t>
  </si>
  <si>
    <t>Gerona</t>
  </si>
  <si>
    <t>Cabo Negre</t>
  </si>
  <si>
    <t>2 : VI, VII</t>
  </si>
  <si>
    <t>Wilaya</t>
  </si>
  <si>
    <t>Oum el Bouaghi</t>
  </si>
  <si>
    <t>1999-2019</t>
  </si>
  <si>
    <r>
      <t xml:space="preserve">Aïn Oghrab </t>
    </r>
    <r>
      <rPr>
        <sz val="10"/>
        <color theme="1"/>
        <rFont val="Times New Roman"/>
        <family val="1"/>
      </rPr>
      <t>(=  Aïn Ghrab)</t>
    </r>
    <r>
      <rPr>
        <b/>
        <sz val="10"/>
        <color theme="1"/>
        <rFont val="Times New Roman"/>
        <family val="1"/>
      </rPr>
      <t xml:space="preserve">  (Dj. Messâad)</t>
    </r>
  </si>
  <si>
    <t>M'sila</t>
  </si>
  <si>
    <t>Aïn Temouchent</t>
  </si>
  <si>
    <t>Aïn Defla</t>
  </si>
  <si>
    <t>Tissemsilt</t>
  </si>
  <si>
    <t>Illizi</t>
  </si>
  <si>
    <t>In Salah</t>
  </si>
  <si>
    <t>Médéa</t>
  </si>
  <si>
    <t>Naâma</t>
  </si>
  <si>
    <t>Sidi Bel Abbès</t>
  </si>
  <si>
    <t>Mascara</t>
  </si>
  <si>
    <t>Ouled Djellal</t>
  </si>
  <si>
    <r>
      <t xml:space="preserve">Ech Chaïba </t>
    </r>
    <r>
      <rPr>
        <sz val="10"/>
        <color theme="1"/>
        <rFont val="Times New Roman"/>
        <family val="1"/>
      </rPr>
      <t>(Ouled Rahma)</t>
    </r>
  </si>
  <si>
    <t>Batna</t>
  </si>
  <si>
    <t>M'Sila</t>
  </si>
  <si>
    <t>Tiaret</t>
  </si>
  <si>
    <t>Tizi Ouzou</t>
  </si>
  <si>
    <t>Frioul-Vénétie Julienne</t>
  </si>
  <si>
    <t>Trentin-Haut-Adige</t>
  </si>
  <si>
    <t>Lombardie</t>
  </si>
  <si>
    <t>Souss-Massa</t>
  </si>
  <si>
    <t>Timahdit</t>
  </si>
  <si>
    <t>Marrakech-Safi</t>
  </si>
  <si>
    <t>Région, (Province)</t>
  </si>
  <si>
    <t>Rabar-Salé-Kénitra</t>
  </si>
  <si>
    <t>Fès-Meknes, (El Hajeb)</t>
  </si>
  <si>
    <t>Béni Mellal-Khénifra , (Azilal)</t>
  </si>
  <si>
    <t>(Taza)</t>
  </si>
  <si>
    <t>Tanger-Tétouan-Al Hoceima, (Al Hoceima)</t>
  </si>
  <si>
    <t>Marrakech-Safi. (Al Haouz)</t>
  </si>
  <si>
    <t>Souss-Massa. (Taroudant)</t>
  </si>
  <si>
    <r>
      <t xml:space="preserve">Aghbala </t>
    </r>
    <r>
      <rPr>
        <sz val="10"/>
        <color theme="1"/>
        <rFont val="Times New Roman"/>
        <family val="1"/>
      </rPr>
      <t>(Arhbala)</t>
    </r>
  </si>
  <si>
    <t>Beni Mellal-Khénifra, (Béni Mellal)</t>
  </si>
  <si>
    <t>Drâa-Tafilalet. (Midelt)</t>
  </si>
  <si>
    <r>
      <t xml:space="preserve">M'Semrir </t>
    </r>
    <r>
      <rPr>
        <sz val="10"/>
        <color theme="1"/>
        <rFont val="Times New Roman"/>
        <family val="1"/>
      </rPr>
      <t>(Semrir, Asemrir)</t>
    </r>
  </si>
  <si>
    <t>Souss-Massa. (Tinghir)</t>
  </si>
  <si>
    <t>Azilal</t>
  </si>
  <si>
    <t>Béni Mellal-Khénifra. (Azilal)</t>
  </si>
  <si>
    <t>Fès-Meknès, (Ifrane)</t>
  </si>
  <si>
    <t>Marrakech-Safi, (Rehamma)</t>
  </si>
  <si>
    <t>Casablanca-Settat. (Benslimane)</t>
  </si>
  <si>
    <r>
      <t xml:space="preserve">Aïn Beni Mathar </t>
    </r>
    <r>
      <rPr>
        <sz val="10"/>
        <color theme="1"/>
        <rFont val="Times New Roman"/>
        <family val="1"/>
      </rPr>
      <t>(Berguent, Berguem)</t>
    </r>
  </si>
  <si>
    <t>Oriental. (Jerada)</t>
  </si>
  <si>
    <t>Oriental. (Berkane)</t>
  </si>
  <si>
    <t>Taza-Al Hoceima-Taounate</t>
  </si>
  <si>
    <t>Casablanca-Settat</t>
  </si>
  <si>
    <r>
      <t xml:space="preserve">Bouarfa </t>
    </r>
    <r>
      <rPr>
        <sz val="10"/>
        <color theme="1"/>
        <rFont val="Times New Roman"/>
        <family val="1"/>
      </rPr>
      <t>(Bou Arfa)</t>
    </r>
  </si>
  <si>
    <t>Drâa-Tafilalet. (Tinghir)</t>
  </si>
  <si>
    <t>Casablanca-Settat. (Casablanca)</t>
  </si>
  <si>
    <t>[Espagne]</t>
  </si>
  <si>
    <r>
      <t xml:space="preserve">Chefchaouen </t>
    </r>
    <r>
      <rPr>
        <sz val="10"/>
        <color theme="1"/>
        <rFont val="Times New Roman"/>
        <family val="1"/>
      </rPr>
      <t>(Chaouène)</t>
    </r>
  </si>
  <si>
    <t>Tanger-Tétouan-Al Hoceima. (Chefchaouen)</t>
  </si>
  <si>
    <t>Marrakech-Safi, (Chichaoua)</t>
  </si>
  <si>
    <t>Oriental. (Driouch)</t>
  </si>
  <si>
    <r>
      <t xml:space="preserve">Driouch </t>
    </r>
    <r>
      <rPr>
        <sz val="10"/>
        <color theme="1"/>
        <rFont val="Times New Roman"/>
        <family val="1"/>
      </rPr>
      <t>(Dar Driouch)</t>
    </r>
  </si>
  <si>
    <t>Casablanca-Settat. (Settat)</t>
  </si>
  <si>
    <t>Fès-Meknès. (El Hajeb)</t>
  </si>
  <si>
    <r>
      <t xml:space="preserve">El Jadida </t>
    </r>
    <r>
      <rPr>
        <sz val="10"/>
        <color theme="1"/>
        <rFont val="Times New Roman"/>
        <family val="1"/>
      </rPr>
      <t>(Mazagan)</t>
    </r>
  </si>
  <si>
    <t>Casablanca-Settat. (El Jadida)</t>
  </si>
  <si>
    <t>Rabat-Salé-Kénitra</t>
  </si>
  <si>
    <r>
      <t>El Kansera du Beth</t>
    </r>
    <r>
      <rPr>
        <sz val="10"/>
        <color theme="1"/>
        <rFont val="Times New Roman"/>
        <family val="1"/>
      </rPr>
      <t>.</t>
    </r>
    <r>
      <rPr>
        <b/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(El Kansera)</t>
    </r>
  </si>
  <si>
    <t>Marrakech-Safi, (El Kelaâ des S.)</t>
  </si>
  <si>
    <t>El Kelaâ-des-Sraghna</t>
  </si>
  <si>
    <t>El Kelaâ-des-Mgouna</t>
  </si>
  <si>
    <r>
      <rPr>
        <b/>
        <sz val="10"/>
        <color theme="1"/>
        <rFont val="Times New Roman"/>
        <family val="1"/>
      </rPr>
      <t>Khatouat.</t>
    </r>
    <r>
      <rPr>
        <sz val="10"/>
        <color theme="1"/>
        <rFont val="Times New Roman"/>
        <family val="1"/>
      </rPr>
      <t xml:space="preserve"> (El Khatouate)</t>
    </r>
  </si>
  <si>
    <t>Rabat-Salé-Zemmour, (Khémisset)</t>
  </si>
  <si>
    <t>Marrakech-Safi. (Essaouira)</t>
  </si>
  <si>
    <r>
      <t>Fez</t>
    </r>
    <r>
      <rPr>
        <sz val="10"/>
        <color theme="1"/>
        <rFont val="Times New Roman"/>
        <family val="1"/>
      </rPr>
      <t xml:space="preserve"> (Fès)</t>
    </r>
  </si>
  <si>
    <t>Fès-Meknès</t>
  </si>
  <si>
    <t>Oriental. (Figuig)</t>
  </si>
  <si>
    <t>Oriental. (Guercif)</t>
  </si>
  <si>
    <r>
      <rPr>
        <b/>
        <sz val="10"/>
        <color theme="1"/>
        <rFont val="Times New Roman"/>
        <family val="1"/>
      </rPr>
      <t>Had Draâ</t>
    </r>
    <r>
      <rPr>
        <sz val="10"/>
        <color theme="1"/>
        <rFont val="Times New Roman"/>
        <family val="1"/>
      </rPr>
      <t>.</t>
    </r>
    <r>
      <rPr>
        <b/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(Had-des-Draâ)</t>
    </r>
  </si>
  <si>
    <t>Fès-Meknès. (Ifrane)</t>
  </si>
  <si>
    <t>Casablanca-Settat, (Settat)</t>
  </si>
  <si>
    <t>Immouzère-Marmoucha</t>
  </si>
  <si>
    <t>Fès-Boulemane. (Boulemane)</t>
  </si>
  <si>
    <t>Immouzèr Kandar</t>
  </si>
  <si>
    <t>Fès-Meknès. (Sefrou)</t>
  </si>
  <si>
    <t>Fès-Meknès. (Taounate)</t>
  </si>
  <si>
    <t>Béni Mellal-Khénifra. (Béni Mellal)</t>
  </si>
  <si>
    <t>Rabat-Salé-Kénitra. (Kénitra)</t>
  </si>
  <si>
    <t>Béni Mellal-Khénifra. (Khénifra)</t>
  </si>
  <si>
    <t>Béni Mellal-Khénifra. (Khouribga)</t>
  </si>
  <si>
    <t>Khouribga</t>
  </si>
  <si>
    <t>Tanger-Tétouan-Al Hoceima. (Larache)</t>
  </si>
  <si>
    <t>M'Hamid El Ghizlane</t>
  </si>
  <si>
    <t>Drâa-Tafilalet. (Zagora)</t>
  </si>
  <si>
    <t>Fès-Meknès. (Meknès)</t>
  </si>
  <si>
    <t>Fès-Meknès, (Boulemane)</t>
  </si>
  <si>
    <t>Casablanca-Settat. (Mohammedia)</t>
  </si>
  <si>
    <t>Moulay Bouazza</t>
  </si>
  <si>
    <t>Moulay-Bousselham</t>
  </si>
  <si>
    <t>Casablanca-Settat. (Sidi Benmour)</t>
  </si>
  <si>
    <t>Tanger-Tétouan-Al Hoceima. (Ouezzane)</t>
  </si>
  <si>
    <t>Oriental.</t>
  </si>
  <si>
    <t>Rabat-Kénitra-Khémisset. (Khémisset)</t>
  </si>
  <si>
    <t>Fès-Meknès. (Boulemane)</t>
  </si>
  <si>
    <t>Draâ-Tafilalet. (Midelt)</t>
  </si>
  <si>
    <t>Rabat-Salé-Kénitra. (Khémisset)</t>
  </si>
  <si>
    <t>Séfrou</t>
  </si>
  <si>
    <t>Fès-Meknès. (Séfrou)</t>
  </si>
  <si>
    <t>Settat</t>
  </si>
  <si>
    <t>Rabat-Salé-Kénitra. (Sidi Slimane)</t>
  </si>
  <si>
    <t>Souk-el-Arbaa-du-Gharb</t>
  </si>
  <si>
    <t>Fès-Meknès. (Taza)</t>
  </si>
  <si>
    <t>Tanger-Tétouan-Al Hoceima</t>
  </si>
  <si>
    <t>Laâyoune-Sakia El Hamra. (Tarfaya)</t>
  </si>
  <si>
    <r>
      <t xml:space="preserve">Tiddas </t>
    </r>
    <r>
      <rPr>
        <sz val="10"/>
        <color theme="1"/>
        <rFont val="Times New Roman"/>
        <family val="1"/>
      </rPr>
      <t>(Tedders)</t>
    </r>
  </si>
  <si>
    <t>Tanger-Tétouan-Al Hoceima. (Tétouan)</t>
  </si>
  <si>
    <r>
      <t>Tiflet</t>
    </r>
    <r>
      <rPr>
        <sz val="10"/>
        <color theme="1"/>
        <rFont val="Times New Roman"/>
        <family val="1"/>
      </rPr>
      <t xml:space="preserve"> (Tiflète)</t>
    </r>
  </si>
  <si>
    <t>Tiznit</t>
  </si>
  <si>
    <t>Souss-Massa. (Tiznit)</t>
  </si>
  <si>
    <t>Marrakech-Safi. (Youssoufia)</t>
  </si>
  <si>
    <t>Oriental. (Taourirt)</t>
  </si>
  <si>
    <t xml:space="preserve">Tanger-Tétouan-Al Hoceima. </t>
  </si>
  <si>
    <t>Turkmé-nistan</t>
  </si>
  <si>
    <r>
      <t xml:space="preserve">Khémis Sahel </t>
    </r>
    <r>
      <rPr>
        <sz val="10"/>
        <color theme="1"/>
        <rFont val="Times New Roman"/>
        <family val="1"/>
      </rPr>
      <t>("Khémis")</t>
    </r>
  </si>
  <si>
    <t xml:space="preserve"> Tanger-Tetouan-Al Hoceima</t>
  </si>
  <si>
    <t>1999-2020</t>
  </si>
  <si>
    <t>Khémis Sahel</t>
  </si>
  <si>
    <t>Azila</t>
  </si>
  <si>
    <t>Amizmiz</t>
  </si>
  <si>
    <t>météoblue</t>
  </si>
  <si>
    <t>El Harrach</t>
  </si>
  <si>
    <t>Chréa</t>
  </si>
  <si>
    <t>Blida</t>
  </si>
  <si>
    <t>Ghardaïa</t>
  </si>
  <si>
    <r>
      <t xml:space="preserve">El Oued   </t>
    </r>
    <r>
      <rPr>
        <sz val="10"/>
        <color theme="1"/>
        <rFont val="Times New Roman"/>
        <family val="1"/>
      </rPr>
      <t>(Oued Souf)</t>
    </r>
  </si>
  <si>
    <t>El Oued   (Oued Souf)</t>
  </si>
  <si>
    <t>steppes à alfa, à Lygeum, à Artemisia, etc. -Hauts Plateaux</t>
  </si>
  <si>
    <t>Nador</t>
  </si>
  <si>
    <t>Barathon</t>
  </si>
  <si>
    <t>1942-1959</t>
  </si>
  <si>
    <t>Tétraclinaie (Wengler &amp; Vernet,1992)</t>
  </si>
  <si>
    <t>Oriental. (Nador)</t>
  </si>
  <si>
    <t>1944-1975</t>
  </si>
  <si>
    <t>8 : II, V-XI</t>
  </si>
  <si>
    <t>3 : I, III, XII</t>
  </si>
  <si>
    <t>Tétraclinaie ? (Wengler &amp; Vernet,1992)</t>
  </si>
  <si>
    <t>Defaut 2019 : 52</t>
  </si>
  <si>
    <t>1942-1975</t>
  </si>
  <si>
    <t>7 : V-XI</t>
  </si>
  <si>
    <t>2 : II-III</t>
  </si>
  <si>
    <t>6 : V-X</t>
  </si>
  <si>
    <t>4 : II-IV, XI</t>
  </si>
  <si>
    <t>Zaio</t>
  </si>
  <si>
    <t>1942-1960</t>
  </si>
  <si>
    <t>7: V-XI</t>
  </si>
  <si>
    <t>Hassi Berkane</t>
  </si>
  <si>
    <t>Oriental (Nador)</t>
  </si>
  <si>
    <t>limite Tétracli-naie / steppe à Pistacia atlan-tica et Jujubier</t>
  </si>
  <si>
    <t>6 : VI-XI</t>
  </si>
  <si>
    <t>4 : II, III, V, XII</t>
  </si>
  <si>
    <t>Orneto-Ostryon</t>
  </si>
  <si>
    <t>Ostryo-Carpinion</t>
  </si>
  <si>
    <t>Toundra nalpine sur silice</t>
  </si>
  <si>
    <t>Querco-Oleion, ou Oleo-Ceratonion</t>
  </si>
  <si>
    <t>Ostryo-Carpinion (chênaies pubescentes)</t>
  </si>
  <si>
    <t>brousse du Ceratonio-Rhamnion (Pistacio-Rhamnetalia)</t>
  </si>
  <si>
    <t>Oléo-Lentisque jusqu'à 100 m, junipéraie rouge au-dessus</t>
  </si>
  <si>
    <t>végétation ( nombres : selon White)</t>
  </si>
  <si>
    <t>steppes autrichien-nes à Astragalus lycius</t>
  </si>
  <si>
    <t>chênaies supraméditerranéennes du Quercion frainetto-cerris</t>
  </si>
  <si>
    <t>Mémorial Météo : 57, 133</t>
  </si>
  <si>
    <t>Téhéran</t>
  </si>
  <si>
    <t>Tabriz</t>
  </si>
  <si>
    <t>Mashhad</t>
  </si>
  <si>
    <t>Khorasan</t>
  </si>
  <si>
    <t>Birjand</t>
  </si>
  <si>
    <t>Khorasan Sud</t>
  </si>
  <si>
    <t>Kermanshah</t>
  </si>
  <si>
    <t>Ispahan</t>
  </si>
  <si>
    <t>Yazd</t>
  </si>
  <si>
    <t>Teheran</t>
  </si>
  <si>
    <t>Khuzestan</t>
  </si>
  <si>
    <t>Ahvaz</t>
  </si>
  <si>
    <t>Emam Verdi</t>
  </si>
  <si>
    <t>Khorasan Nord</t>
  </si>
  <si>
    <t>Azerbaidjan occidental</t>
  </si>
  <si>
    <t>Emam Kandi</t>
  </si>
  <si>
    <t>Sistan &amp; Baluchistan</t>
  </si>
  <si>
    <t>Zahedan</t>
  </si>
  <si>
    <t>Abadan</t>
  </si>
  <si>
    <r>
      <t>Chiraz</t>
    </r>
    <r>
      <rPr>
        <sz val="10"/>
        <rFont val="Times New Roman"/>
        <family val="1"/>
      </rPr>
      <t xml:space="preserve"> (Shiraz)</t>
    </r>
  </si>
  <si>
    <t>Fars</t>
  </si>
  <si>
    <r>
      <t xml:space="preserve">Bouchehr </t>
    </r>
    <r>
      <rPr>
        <sz val="10"/>
        <rFont val="Times New Roman"/>
        <family val="1"/>
      </rPr>
      <t>(Bushehr)</t>
    </r>
  </si>
  <si>
    <t>Bouchehr</t>
  </si>
  <si>
    <t>Darak</t>
  </si>
  <si>
    <t>Garmeh</t>
  </si>
  <si>
    <t>Jajarm</t>
  </si>
  <si>
    <t>Sankhast</t>
  </si>
  <si>
    <t>Ghazi</t>
  </si>
  <si>
    <t>Khoy</t>
  </si>
  <si>
    <t>Azerbaidjan ociidental</t>
  </si>
  <si>
    <t>Maku</t>
  </si>
  <si>
    <t>Qaraziadin</t>
  </si>
  <si>
    <t>Bazargan</t>
  </si>
  <si>
    <t>Adaghan</t>
  </si>
  <si>
    <t>Maragheh</t>
  </si>
  <si>
    <t>Azerbaidjan oriental</t>
  </si>
  <si>
    <t>Bonab</t>
  </si>
  <si>
    <t>Alamdar Gargar-Hadishahr</t>
  </si>
  <si>
    <r>
      <t xml:space="preserve">Layjan </t>
    </r>
    <r>
      <rPr>
        <sz val="10"/>
        <rFont val="Times New Roman"/>
        <family val="1"/>
      </rPr>
      <t>(Lahijan)</t>
    </r>
  </si>
  <si>
    <r>
      <t xml:space="preserve">Sardari </t>
    </r>
    <r>
      <rPr>
        <sz val="10"/>
        <rFont val="Times New Roman"/>
        <family val="1"/>
      </rPr>
      <t>(Sardrud)</t>
    </r>
  </si>
  <si>
    <t>Escaldes (Les)</t>
  </si>
  <si>
    <t>Viers 1968 : 198</t>
  </si>
  <si>
    <t>1957-1966</t>
  </si>
  <si>
    <t>étage du Pin sylvestre</t>
  </si>
  <si>
    <t>Mirepoix</t>
  </si>
  <si>
    <t>Mémorial Météo n° 50</t>
  </si>
  <si>
    <t>Observatoire</t>
  </si>
  <si>
    <t>Montsouris</t>
  </si>
  <si>
    <t>square Saint-Jacques</t>
  </si>
  <si>
    <t>Llabanère</t>
  </si>
  <si>
    <t xml:space="preserve">Tremblade (La) </t>
  </si>
  <si>
    <t>Pointe de la Coubre</t>
  </si>
  <si>
    <t>1931-1960 ?</t>
  </si>
  <si>
    <t>Delmas &amp; al., 1979</t>
  </si>
  <si>
    <t>Saint-Maue-des-Fossés</t>
  </si>
  <si>
    <t>Val de Marne</t>
  </si>
  <si>
    <t>Hêtraie  d'altitude (Unesco 1970)</t>
  </si>
  <si>
    <t>Mémorial Météo n°50 : p. 46 et</t>
  </si>
  <si>
    <t>Mémorial Météo 50/ At-las climatique</t>
  </si>
  <si>
    <t>Port Saîd</t>
  </si>
  <si>
    <t>1951-1960</t>
  </si>
  <si>
    <t>1941-1960</t>
  </si>
  <si>
    <t xml:space="preserve"> Unesco 1979, p, 40</t>
  </si>
  <si>
    <t>Estienne &amp; Godard : 208</t>
  </si>
  <si>
    <t>Notice carte Unesco, p, 41</t>
  </si>
  <si>
    <t>Estienne &amp; Godard : 321</t>
  </si>
  <si>
    <t>N 13° 51"</t>
  </si>
  <si>
    <t>Yoff</t>
  </si>
  <si>
    <t>14° 4'</t>
  </si>
  <si>
    <t>14° 26'</t>
  </si>
  <si>
    <t>12° 40'</t>
  </si>
  <si>
    <t>11° 20'</t>
  </si>
  <si>
    <t>12°</t>
  </si>
  <si>
    <r>
      <t xml:space="preserve">N'Djamena </t>
    </r>
    <r>
      <rPr>
        <sz val="10"/>
        <color theme="1"/>
        <rFont val="Times New Roman"/>
        <family val="1"/>
      </rPr>
      <t>(Fort Lamy)</t>
    </r>
  </si>
  <si>
    <t>9° 10'</t>
  </si>
  <si>
    <t>12° 10'</t>
  </si>
  <si>
    <t>12° 33'</t>
  </si>
  <si>
    <t>Mamou</t>
  </si>
  <si>
    <t>White, p. 197</t>
  </si>
  <si>
    <t>1936-1960</t>
  </si>
  <si>
    <t>S 1° 40'</t>
  </si>
  <si>
    <t>Wikipedia (2021/04/21) : Climate Data</t>
  </si>
  <si>
    <r>
      <t>&lt;</t>
    </r>
    <r>
      <rPr>
        <sz val="10"/>
        <color theme="1"/>
        <rFont val="Times New Roman"/>
        <family val="1"/>
      </rPr>
      <t xml:space="preserve"> 50</t>
    </r>
  </si>
  <si>
    <t>N 4°</t>
  </si>
  <si>
    <t>N 5° 15'</t>
  </si>
  <si>
    <t>N 4° 23'</t>
  </si>
  <si>
    <t>forêt alticole à Juniperis procera</t>
  </si>
  <si>
    <t>(pas trouvé sur la carte)</t>
  </si>
  <si>
    <t>forêt secondaire (feu !)</t>
  </si>
  <si>
    <t>Ozenda : savanne</t>
  </si>
  <si>
    <t xml:space="preserve">Sahel septentrional : steppe </t>
  </si>
  <si>
    <t>Sahel méridional : brousse à épineux</t>
  </si>
  <si>
    <t>zone soudanienne : forêt sèche</t>
  </si>
  <si>
    <t>zone soudanienne : forêt sèche, caducifoliée</t>
  </si>
  <si>
    <t>zone guinéenne : forêt mésophile (partiellement caducifoliée)</t>
  </si>
  <si>
    <t>zone gabonaise : forêt ombrophile (sempervirente)</t>
  </si>
  <si>
    <t>mangrove dans 11a (==&gt; erreur probable)</t>
  </si>
  <si>
    <t>29a = forêt claire soudanienne indifférenciée</t>
  </si>
  <si>
    <t>27 = forêt claire soudanienne avec abondance  d'Isoberlinia</t>
  </si>
  <si>
    <t>2 = forêt guinéo-congolaise, relativement sèche</t>
  </si>
  <si>
    <t>11a = mosaïque de forêt guinéo congolaise avec des formations herbeuses secondaires</t>
  </si>
  <si>
    <t>1a = forêt ombrophile, planitiaire</t>
  </si>
  <si>
    <t>54a = formation herbeuse et arbustive semi-desertique [Sahel septentrional]</t>
  </si>
  <si>
    <t>71 = regs, hamadas, wadis [désert]</t>
  </si>
  <si>
    <t>70 = dunes avec végétation pérenne [désert]</t>
  </si>
  <si>
    <t>69 = dunes sans végétation pérenne [désert absolu]</t>
  </si>
  <si>
    <t>67 = désert absolu</t>
  </si>
  <si>
    <t>E</t>
  </si>
  <si>
    <r>
      <t>White</t>
    </r>
    <r>
      <rPr>
        <sz val="10"/>
        <color theme="1"/>
        <rFont val="Times New Roman"/>
        <family val="1"/>
      </rPr>
      <t xml:space="preserve"> :   </t>
    </r>
  </si>
  <si>
    <t>carte Unesco/FAO 1968 : for-mation 17 (Ephémérophytes prédominants)</t>
  </si>
  <si>
    <t>carte Unesco/FAO 1968 : formation 17 (= Ephé-mérophytes prédominants)</t>
  </si>
  <si>
    <t>désert absolu</t>
  </si>
  <si>
    <t>Asterisco-Forskaletea</t>
  </si>
  <si>
    <t>Ephedro-Juniperetalia</t>
  </si>
  <si>
    <t>Pistacio-Rhamnetalia</t>
  </si>
  <si>
    <t>Quercetalia ilicis</t>
  </si>
  <si>
    <t>Caricetalia curvulae et Carici-Kobresietea</t>
  </si>
  <si>
    <t>Piceetalia excelsae</t>
  </si>
  <si>
    <t>Fagenalia sylvaticae et Cephalanthero-Fagenalia</t>
  </si>
  <si>
    <t>Quercetalia roboris et Carpino-Fagenalia</t>
  </si>
  <si>
    <t>Pino uncinati-Junipero-Cytision purgantis</t>
  </si>
  <si>
    <t>Buxo-Fago-Abietion et Pino-Juniperetea sabinae</t>
  </si>
  <si>
    <t>Qsuercetalia pubescenti-sessiliflorae</t>
  </si>
  <si>
    <r>
      <t xml:space="preserve">Defaut </t>
    </r>
    <r>
      <rPr>
        <sz val="10"/>
        <color theme="1"/>
        <rFont val="Times New Roman"/>
        <family val="1"/>
      </rPr>
      <t>:</t>
    </r>
  </si>
  <si>
    <r>
      <t>Qn2 &lt; 33 (</t>
    </r>
    <r>
      <rPr>
        <u/>
        <sz val="10"/>
        <color theme="1"/>
        <rFont val="Times New Roman"/>
        <family val="1"/>
      </rPr>
      <t>+</t>
    </r>
    <r>
      <rPr>
        <sz val="10"/>
        <color theme="1"/>
        <rFont val="Times New Roman"/>
        <family val="1"/>
      </rPr>
      <t xml:space="preserve"> 5)</t>
    </r>
  </si>
  <si>
    <t>43 = brousse à épineux, avec Acacia et formations buissonnantes décidues du Sahel [méridional]</t>
  </si>
  <si>
    <r>
      <t>Qn2 &lt; 50 (</t>
    </r>
    <r>
      <rPr>
        <u/>
        <sz val="10"/>
        <color theme="1"/>
        <rFont val="Times New Roman"/>
        <family val="1"/>
      </rPr>
      <t>+</t>
    </r>
    <r>
      <rPr>
        <sz val="10"/>
        <color theme="1"/>
        <rFont val="Times New Roman"/>
        <family val="1"/>
      </rPr>
      <t xml:space="preserve"> 5)</t>
    </r>
  </si>
  <si>
    <r>
      <t>Qn2 &lt; 75 (</t>
    </r>
    <r>
      <rPr>
        <u/>
        <sz val="10"/>
        <color theme="1"/>
        <rFont val="Times New Roman"/>
        <family val="1"/>
      </rPr>
      <t>+</t>
    </r>
    <r>
      <rPr>
        <sz val="10"/>
        <color theme="1"/>
        <rFont val="Times New Roman"/>
        <family val="1"/>
      </rPr>
      <t xml:space="preserve"> 5)</t>
    </r>
  </si>
  <si>
    <r>
      <t>Qn2 &gt; 75 (</t>
    </r>
    <r>
      <rPr>
        <u/>
        <sz val="10"/>
        <color theme="1"/>
        <rFont val="Times New Roman"/>
        <family val="1"/>
      </rPr>
      <t>+</t>
    </r>
    <r>
      <rPr>
        <sz val="10"/>
        <color theme="1"/>
        <rFont val="Times New Roman"/>
        <family val="1"/>
      </rPr>
      <t xml:space="preserve"> 5)</t>
    </r>
  </si>
  <si>
    <r>
      <t>Qn2 &gt; 185 (</t>
    </r>
    <r>
      <rPr>
        <u/>
        <sz val="10"/>
        <color theme="1"/>
        <rFont val="Times New Roman"/>
        <family val="1"/>
      </rPr>
      <t>+</t>
    </r>
    <r>
      <rPr>
        <sz val="10"/>
        <color theme="1"/>
        <rFont val="Times New Roman"/>
        <family val="1"/>
      </rPr>
      <t xml:space="preserve"> 5)</t>
    </r>
  </si>
  <si>
    <r>
      <t>Qn2 &gt; 160 (</t>
    </r>
    <r>
      <rPr>
        <u/>
        <sz val="10"/>
        <color theme="1"/>
        <rFont val="Times New Roman"/>
        <family val="1"/>
      </rPr>
      <t>+</t>
    </r>
    <r>
      <rPr>
        <sz val="10"/>
        <color theme="1"/>
        <rFont val="Times New Roman"/>
        <family val="1"/>
      </rPr>
      <t xml:space="preserve"> 5)</t>
    </r>
  </si>
  <si>
    <t>Qn2  &lt; 10 (ou 8 ?)</t>
  </si>
  <si>
    <r>
      <t>SH1</t>
    </r>
    <r>
      <rPr>
        <sz val="10"/>
        <color theme="1"/>
        <rFont val="Times New Roman"/>
        <family val="1"/>
      </rPr>
      <t>/G1</t>
    </r>
  </si>
  <si>
    <r>
      <rPr>
        <sz val="10"/>
        <color theme="1"/>
        <rFont val="Times New Roman"/>
        <family val="1"/>
      </rPr>
      <t>HA1</t>
    </r>
    <r>
      <rPr>
        <b/>
        <sz val="10"/>
        <color theme="1"/>
        <rFont val="Times New Roman"/>
        <family val="1"/>
      </rPr>
      <t>/A2</t>
    </r>
  </si>
  <si>
    <r>
      <t>SA1</t>
    </r>
    <r>
      <rPr>
        <sz val="10"/>
        <color theme="1"/>
        <rFont val="Times New Roman"/>
        <family val="1"/>
      </rPr>
      <t>/SH1</t>
    </r>
  </si>
  <si>
    <r>
      <rPr>
        <sz val="10"/>
        <color theme="1"/>
        <rFont val="Times New Roman"/>
        <family val="1"/>
      </rPr>
      <t>SA1/</t>
    </r>
    <r>
      <rPr>
        <b/>
        <sz val="10"/>
        <color theme="1"/>
        <rFont val="Times New Roman"/>
        <family val="1"/>
      </rPr>
      <t>SH1</t>
    </r>
  </si>
  <si>
    <r>
      <rPr>
        <b/>
        <sz val="10"/>
        <color theme="1"/>
        <rFont val="Times New Roman"/>
        <family val="1"/>
      </rPr>
      <t xml:space="preserve">54a </t>
    </r>
    <r>
      <rPr>
        <sz val="10"/>
        <color theme="1"/>
        <rFont val="Times New Roman"/>
        <family val="1"/>
      </rPr>
      <t>/ 43</t>
    </r>
  </si>
  <si>
    <t>Steppe (à Festuca, Stipa, Artemisia)</t>
  </si>
  <si>
    <t>(végétation = ?)</t>
  </si>
  <si>
    <t>Steppe à Festuca, Stipa et Artemisia</t>
  </si>
  <si>
    <t>Steppe à Haloxylon (= Hammada) (Lygeo-Stipetea)</t>
  </si>
  <si>
    <t>Subéraies, cocciféraies, , tétraclinaies, junipéraies rouges (Pistacio-Rhamnetalia)</t>
  </si>
  <si>
    <t>Steppes à graminées et armoises, homologues des steppes maghrébines A3</t>
  </si>
  <si>
    <t>Formations présteppiques arborées (Ephedro-Juniperetalia), et steppes vraies (à étudier)</t>
  </si>
  <si>
    <t>SX4d</t>
  </si>
  <si>
    <t>SX4b-c</t>
  </si>
  <si>
    <t>Prairie boisée</t>
  </si>
  <si>
    <t>A3d</t>
  </si>
  <si>
    <r>
      <rPr>
        <sz val="10"/>
        <rFont val="Times New Roman"/>
        <family val="1"/>
      </rPr>
      <t>SH3/</t>
    </r>
    <r>
      <rPr>
        <b/>
        <sz val="10"/>
        <rFont val="Times New Roman"/>
        <family val="1"/>
      </rPr>
      <t>SX4d</t>
    </r>
  </si>
  <si>
    <t>SA3d</t>
  </si>
  <si>
    <t>SA/SH3d</t>
  </si>
  <si>
    <t>SH3d</t>
  </si>
  <si>
    <t>AX3c</t>
  </si>
  <si>
    <t>AX4d</t>
  </si>
  <si>
    <t>SH4d</t>
  </si>
  <si>
    <r>
      <t>A</t>
    </r>
    <r>
      <rPr>
        <sz val="10"/>
        <rFont val="Times New Roman"/>
        <family val="1"/>
      </rPr>
      <t>3/</t>
    </r>
    <r>
      <rPr>
        <b/>
        <sz val="10"/>
        <rFont val="Times New Roman"/>
        <family val="1"/>
      </rPr>
      <t>4d</t>
    </r>
  </si>
  <si>
    <t>SX5d</t>
  </si>
  <si>
    <t>HA4d</t>
  </si>
  <si>
    <t>A4d</t>
  </si>
  <si>
    <t>A4/SA4d/e</t>
  </si>
  <si>
    <t>SA4d</t>
  </si>
  <si>
    <t>HA4/A4d</t>
  </si>
  <si>
    <t>A3/4d</t>
  </si>
  <si>
    <t>HA3d</t>
  </si>
  <si>
    <t>SX4/5d</t>
  </si>
  <si>
    <r>
      <t>SH4</t>
    </r>
    <r>
      <rPr>
        <sz val="10"/>
        <rFont val="Times New Roman"/>
        <family val="1"/>
      </rPr>
      <t>/SX4d</t>
    </r>
  </si>
  <si>
    <t>SH3/4d</t>
  </si>
  <si>
    <r>
      <rPr>
        <sz val="10"/>
        <rFont val="Times New Roman"/>
        <family val="1"/>
      </rPr>
      <t>HA3</t>
    </r>
    <r>
      <rPr>
        <b/>
        <sz val="10"/>
        <rFont val="Times New Roman"/>
        <family val="1"/>
      </rPr>
      <t>/A3d</t>
    </r>
  </si>
  <si>
    <t>SH4/SX4d</t>
  </si>
  <si>
    <t>SH3c/d</t>
  </si>
  <si>
    <t>A3c/d</t>
  </si>
  <si>
    <t>étage subméditer-ranéen, avec Quercus pubescens</t>
  </si>
  <si>
    <t>Steppe à Arte-misia austriaca, Festuca vallesiana, Stipa</t>
  </si>
  <si>
    <r>
      <rPr>
        <sz val="10"/>
        <rFont val="Times New Roman"/>
        <family val="1"/>
      </rPr>
      <t>SA4d/</t>
    </r>
    <r>
      <rPr>
        <b/>
        <sz val="10"/>
        <rFont val="Times New Roman"/>
        <family val="1"/>
      </rPr>
      <t>A4d</t>
    </r>
  </si>
  <si>
    <r>
      <t>A4</t>
    </r>
    <r>
      <rPr>
        <sz val="10"/>
        <rFont val="Times New Roman"/>
        <family val="1"/>
      </rPr>
      <t>/SA4d</t>
    </r>
  </si>
  <si>
    <t>Steppes à graminées et armoises = steppes sodiques, homologues des steppes maghrébines A3</t>
  </si>
  <si>
    <t>Steppes à Haloxylon (= Hammada) = steppes caspiennes (Lygeo-Stipetea)</t>
  </si>
  <si>
    <r>
      <rPr>
        <sz val="10"/>
        <rFont val="Times New Roman"/>
        <family val="1"/>
      </rPr>
      <t>SH3/</t>
    </r>
    <r>
      <rPr>
        <b/>
        <sz val="10"/>
        <rFont val="Times New Roman"/>
        <family val="1"/>
      </rPr>
      <t>SX3</t>
    </r>
    <r>
      <rPr>
        <sz val="10"/>
        <rFont val="Times New Roman"/>
        <family val="1"/>
      </rPr>
      <t>/4</t>
    </r>
    <r>
      <rPr>
        <b/>
        <sz val="10"/>
        <rFont val="Times New Roman"/>
        <family val="1"/>
      </rPr>
      <t>d</t>
    </r>
  </si>
  <si>
    <r>
      <rPr>
        <sz val="10"/>
        <rFont val="Times New Roman"/>
        <family val="1"/>
      </rPr>
      <t>SH3/</t>
    </r>
    <r>
      <rPr>
        <b/>
        <sz val="10"/>
        <rFont val="Times New Roman"/>
        <family val="1"/>
      </rPr>
      <t>SX3d</t>
    </r>
  </si>
  <si>
    <t>HA1d</t>
  </si>
  <si>
    <t>SA/SH3/4d</t>
  </si>
  <si>
    <t>HA1/A1d</t>
  </si>
  <si>
    <t>A1d</t>
  </si>
  <si>
    <t>HA3c/d</t>
  </si>
  <si>
    <t>A1c</t>
  </si>
  <si>
    <t>A2d</t>
  </si>
  <si>
    <t>SA2d</t>
  </si>
  <si>
    <t>SA3/SA4d</t>
  </si>
  <si>
    <t>HA2/HA3d</t>
  </si>
  <si>
    <t>A3/SA3d</t>
  </si>
  <si>
    <t>HA2d</t>
  </si>
  <si>
    <t>A2/1d</t>
  </si>
  <si>
    <t>A2/HA2d</t>
  </si>
  <si>
    <t>SH3c</t>
  </si>
  <si>
    <t>SA2/3c</t>
  </si>
  <si>
    <t>A2b</t>
  </si>
  <si>
    <t>E1c</t>
  </si>
  <si>
    <t>HA2b</t>
  </si>
  <si>
    <t>HA2b/c</t>
  </si>
  <si>
    <t>A2/3b-c</t>
  </si>
  <si>
    <t>HA2/3b-c</t>
  </si>
  <si>
    <t>SA2/3b-c</t>
  </si>
  <si>
    <t>SH2/3b-c</t>
  </si>
  <si>
    <t>SX3b-c</t>
  </si>
  <si>
    <t>AX3b-c</t>
  </si>
  <si>
    <t>AX4b-c</t>
  </si>
  <si>
    <t>SH2/G2a</t>
  </si>
  <si>
    <t>SX2/SH2a</t>
  </si>
  <si>
    <t>SX3/AX3a</t>
  </si>
  <si>
    <t>SH3a</t>
  </si>
  <si>
    <t>G2/O1a</t>
  </si>
  <si>
    <t>HA1b</t>
  </si>
  <si>
    <t>HA1/2b</t>
  </si>
  <si>
    <t>A1a</t>
  </si>
  <si>
    <t>HA2a</t>
  </si>
  <si>
    <t>A1/SA1a</t>
  </si>
  <si>
    <t>A1b</t>
  </si>
  <si>
    <r>
      <rPr>
        <b/>
        <sz val="10"/>
        <color theme="1"/>
        <rFont val="Times New Roman"/>
        <family val="1"/>
      </rPr>
      <t>43</t>
    </r>
    <r>
      <rPr>
        <sz val="10"/>
        <color theme="1"/>
        <rFont val="Times New Roman"/>
        <family val="1"/>
      </rPr>
      <t xml:space="preserve"> / 29</t>
    </r>
  </si>
  <si>
    <r>
      <rPr>
        <sz val="10"/>
        <color theme="1"/>
        <rFont val="Times New Roman"/>
        <family val="1"/>
      </rPr>
      <t>HA1/</t>
    </r>
    <r>
      <rPr>
        <b/>
        <sz val="10"/>
        <color theme="1"/>
        <rFont val="Times New Roman"/>
        <family val="1"/>
      </rPr>
      <t>A1b</t>
    </r>
  </si>
  <si>
    <t>SA2a/b</t>
  </si>
  <si>
    <t>SA2b</t>
  </si>
  <si>
    <t>SA2c</t>
  </si>
  <si>
    <t>SH2c</t>
  </si>
  <si>
    <t>SA3c</t>
  </si>
  <si>
    <t>SA2/SH2b</t>
  </si>
  <si>
    <t>A2c</t>
  </si>
  <si>
    <t>SH2/SH3c</t>
  </si>
  <si>
    <t>A2b-c</t>
  </si>
  <si>
    <t>SA2b-c</t>
  </si>
  <si>
    <t>SH2/3b</t>
  </si>
  <si>
    <t>SH3b-c</t>
  </si>
  <si>
    <t>SA2a-b</t>
  </si>
  <si>
    <t>SA3b-c</t>
  </si>
  <si>
    <t>HA2c/d</t>
  </si>
  <si>
    <t>A2/SA2c</t>
  </si>
  <si>
    <t>A3c</t>
  </si>
  <si>
    <t>SH2b</t>
  </si>
  <si>
    <t>SH2b-c</t>
  </si>
  <si>
    <t>A2c-d</t>
  </si>
  <si>
    <t>A2/3c</t>
  </si>
  <si>
    <t>SH2a-b</t>
  </si>
  <si>
    <t>HA2c</t>
  </si>
  <si>
    <t>SH3/4c</t>
  </si>
  <si>
    <t>A2a-b</t>
  </si>
  <si>
    <t>SX3c-d</t>
  </si>
  <si>
    <t>SA2/SA3b-c</t>
  </si>
  <si>
    <t>SA2/SH2b-c</t>
  </si>
  <si>
    <t>AX4c</t>
  </si>
  <si>
    <t>SX3c</t>
  </si>
  <si>
    <t>SX3d</t>
  </si>
  <si>
    <r>
      <rPr>
        <sz val="10"/>
        <color theme="1"/>
        <rFont val="Times New Roman"/>
        <family val="1"/>
      </rPr>
      <t>SA2/</t>
    </r>
    <r>
      <rPr>
        <b/>
        <sz val="10"/>
        <color theme="1"/>
        <rFont val="Times New Roman"/>
        <family val="1"/>
      </rPr>
      <t>SH2b-c</t>
    </r>
  </si>
  <si>
    <r>
      <t xml:space="preserve">Querco-Oleion, ou </t>
    </r>
    <r>
      <rPr>
        <b/>
        <sz val="8"/>
        <color theme="1"/>
        <rFont val="Times New Roman"/>
        <family val="1"/>
      </rPr>
      <t>Oleo-Ceratonion</t>
    </r>
  </si>
  <si>
    <t>SX3a-b</t>
  </si>
  <si>
    <t>SA2a</t>
  </si>
  <si>
    <t>SH3b</t>
  </si>
  <si>
    <t>SH/SX3b-c</t>
  </si>
  <si>
    <t>SA2/3b</t>
  </si>
  <si>
    <r>
      <rPr>
        <sz val="10"/>
        <color theme="1"/>
        <rFont val="Times New Roman"/>
        <family val="1"/>
      </rPr>
      <t>SA3/</t>
    </r>
    <r>
      <rPr>
        <b/>
        <sz val="10"/>
        <color theme="1"/>
        <rFont val="Times New Roman"/>
        <family val="1"/>
      </rPr>
      <t>SH3c-d</t>
    </r>
  </si>
  <si>
    <t>Stipion tenacissimae : par dégradation (?)</t>
  </si>
  <si>
    <t>Stipion tenacisismi  : par dégradation (?)</t>
  </si>
  <si>
    <t>Stipion tenacissimae  : par dégradation (?)</t>
  </si>
  <si>
    <r>
      <t>SA3</t>
    </r>
    <r>
      <rPr>
        <sz val="10"/>
        <color theme="1"/>
        <rFont val="Times New Roman"/>
        <family val="1"/>
      </rPr>
      <t>/SH3</t>
    </r>
  </si>
  <si>
    <r>
      <rPr>
        <sz val="10"/>
        <color theme="1"/>
        <rFont val="Times New Roman"/>
        <family val="1"/>
      </rPr>
      <t>SA3/</t>
    </r>
    <r>
      <rPr>
        <b/>
        <sz val="10"/>
        <color theme="1"/>
        <rFont val="Times New Roman"/>
        <family val="1"/>
      </rPr>
      <t>SH3</t>
    </r>
  </si>
  <si>
    <r>
      <t>SA</t>
    </r>
    <r>
      <rPr>
        <sz val="10"/>
        <color theme="1"/>
        <rFont val="Times New Roman"/>
        <family val="1"/>
      </rPr>
      <t>/SH3c</t>
    </r>
  </si>
  <si>
    <t>SX3/AX3c</t>
  </si>
  <si>
    <t>AX3/4b-c</t>
  </si>
  <si>
    <t>AX3/4c</t>
  </si>
  <si>
    <t>AX5c</t>
  </si>
  <si>
    <t>AX4b</t>
  </si>
  <si>
    <t>AX3b</t>
  </si>
  <si>
    <t>SX3/AX3b-c</t>
  </si>
  <si>
    <t>AX3/SX3b-c</t>
  </si>
  <si>
    <t>AX3/4b</t>
  </si>
  <si>
    <t>SH3/SX3b-c</t>
  </si>
  <si>
    <t>SH3b-x</t>
  </si>
  <si>
    <t>SX3b</t>
  </si>
  <si>
    <t>AX3a-b</t>
  </si>
  <si>
    <t>AX5b-c</t>
  </si>
  <si>
    <t>SX3/AX3b</t>
  </si>
  <si>
    <t>AX6b-c</t>
  </si>
  <si>
    <t>AX4c-d</t>
  </si>
  <si>
    <t>SH3/SX3c</t>
  </si>
  <si>
    <t>AX5b</t>
  </si>
  <si>
    <t>AX5/6b</t>
  </si>
  <si>
    <r>
      <t>AX3</t>
    </r>
    <r>
      <rPr>
        <sz val="10"/>
        <color theme="1"/>
        <rFont val="Times New Roman"/>
        <family val="1"/>
      </rPr>
      <t>/4</t>
    </r>
    <r>
      <rPr>
        <b/>
        <sz val="10"/>
        <color theme="1"/>
        <rFont val="Times New Roman"/>
        <family val="1"/>
      </rPr>
      <t>b-c</t>
    </r>
  </si>
  <si>
    <r>
      <rPr>
        <b/>
        <sz val="10"/>
        <color theme="1"/>
        <rFont val="Times New Roman"/>
        <family val="1"/>
      </rPr>
      <t>chênaie pédonculée</t>
    </r>
    <r>
      <rPr>
        <sz val="10"/>
        <color theme="1"/>
        <rFont val="Times New Roman"/>
        <family val="1"/>
      </rPr>
      <t>, ou chênaie pubescente</t>
    </r>
  </si>
  <si>
    <r>
      <rPr>
        <b/>
        <sz val="10"/>
        <color theme="1"/>
        <rFont val="Times New Roman"/>
        <family val="1"/>
      </rPr>
      <t>Carpinion</t>
    </r>
    <r>
      <rPr>
        <sz val="10"/>
        <color theme="1"/>
        <rFont val="Times New Roman"/>
        <family val="1"/>
      </rPr>
      <t xml:space="preserve"> ? Cephalanthero-Fagion ?</t>
    </r>
  </si>
  <si>
    <r>
      <t>AX3</t>
    </r>
    <r>
      <rPr>
        <sz val="10"/>
        <color theme="1"/>
        <rFont val="Times New Roman"/>
        <family val="1"/>
      </rPr>
      <t>/4</t>
    </r>
    <r>
      <rPr>
        <b/>
        <sz val="10"/>
        <color theme="1"/>
        <rFont val="Times New Roman"/>
        <family val="1"/>
      </rPr>
      <t>c</t>
    </r>
  </si>
  <si>
    <r>
      <t>AX4</t>
    </r>
    <r>
      <rPr>
        <sz val="10"/>
        <color theme="1"/>
        <rFont val="Times New Roman"/>
        <family val="1"/>
      </rPr>
      <t>/5</t>
    </r>
    <r>
      <rPr>
        <b/>
        <sz val="10"/>
        <color theme="1"/>
        <rFont val="Times New Roman"/>
        <family val="1"/>
      </rPr>
      <t>b-c</t>
    </r>
  </si>
  <si>
    <r>
      <t>AX</t>
    </r>
    <r>
      <rPr>
        <sz val="10"/>
        <color theme="1"/>
        <rFont val="Times New Roman"/>
        <family val="1"/>
      </rPr>
      <t>3/</t>
    </r>
    <r>
      <rPr>
        <b/>
        <sz val="10"/>
        <color theme="1"/>
        <rFont val="Times New Roman"/>
        <family val="1"/>
      </rPr>
      <t>4b-c</t>
    </r>
  </si>
  <si>
    <r>
      <t>AX</t>
    </r>
    <r>
      <rPr>
        <sz val="10"/>
        <color theme="1"/>
        <rFont val="Times New Roman"/>
        <family val="1"/>
      </rPr>
      <t>3/</t>
    </r>
    <r>
      <rPr>
        <b/>
        <sz val="10"/>
        <color theme="1"/>
        <rFont val="Times New Roman"/>
        <family val="1"/>
      </rPr>
      <t>4b</t>
    </r>
  </si>
  <si>
    <r>
      <t>AX</t>
    </r>
    <r>
      <rPr>
        <sz val="10"/>
        <color theme="1"/>
        <rFont val="Times New Roman"/>
        <family val="1"/>
      </rPr>
      <t>3/</t>
    </r>
    <r>
      <rPr>
        <b/>
        <sz val="10"/>
        <color theme="1"/>
        <rFont val="Times New Roman"/>
        <family val="1"/>
      </rPr>
      <t>4c</t>
    </r>
  </si>
  <si>
    <r>
      <t>AX4</t>
    </r>
    <r>
      <rPr>
        <sz val="10"/>
        <color theme="1"/>
        <rFont val="Times New Roman"/>
        <family val="1"/>
      </rPr>
      <t>/5</t>
    </r>
    <r>
      <rPr>
        <b/>
        <sz val="10"/>
        <color theme="1"/>
        <rFont val="Times New Roman"/>
        <family val="1"/>
      </rPr>
      <t>c</t>
    </r>
  </si>
  <si>
    <r>
      <t>SX3</t>
    </r>
    <r>
      <rPr>
        <sz val="10"/>
        <color theme="1"/>
        <rFont val="Times New Roman"/>
        <family val="1"/>
      </rPr>
      <t>/AX3</t>
    </r>
    <r>
      <rPr>
        <b/>
        <sz val="10"/>
        <color theme="1"/>
        <rFont val="Times New Roman"/>
        <family val="1"/>
      </rPr>
      <t>b-c</t>
    </r>
  </si>
  <si>
    <t>Quercion ilicis : par correction styationnelle ?</t>
  </si>
  <si>
    <r>
      <rPr>
        <sz val="10"/>
        <color theme="1"/>
        <rFont val="Times New Roman"/>
        <family val="1"/>
      </rPr>
      <t>SX3/</t>
    </r>
    <r>
      <rPr>
        <b/>
        <sz val="10"/>
        <color theme="1"/>
        <rFont val="Times New Roman"/>
        <family val="1"/>
      </rPr>
      <t>AX3b</t>
    </r>
  </si>
  <si>
    <t>Quercenion robori-pyrenaicae : correction édaphique</t>
  </si>
  <si>
    <t>chênaie pédonculée : correction édaphique</t>
  </si>
  <si>
    <t>Pinède-subéraie du Quercion ilicis (Géhu) : correction édaphique</t>
  </si>
  <si>
    <r>
      <rPr>
        <sz val="10"/>
        <color theme="1"/>
        <rFont val="Times New Roman"/>
        <family val="1"/>
      </rPr>
      <t>SX3/</t>
    </r>
    <r>
      <rPr>
        <b/>
        <sz val="10"/>
        <color theme="1"/>
        <rFont val="Times New Roman"/>
        <family val="1"/>
      </rPr>
      <t>AX3b-c</t>
    </r>
  </si>
  <si>
    <r>
      <t>SX3</t>
    </r>
    <r>
      <rPr>
        <sz val="10"/>
        <color theme="1"/>
        <rFont val="Times New Roman"/>
        <family val="1"/>
      </rPr>
      <t>/AX</t>
    </r>
    <r>
      <rPr>
        <b/>
        <sz val="10"/>
        <color theme="1"/>
        <rFont val="Times New Roman"/>
        <family val="1"/>
      </rPr>
      <t>3b</t>
    </r>
  </si>
  <si>
    <t>Quercion ilicis : par correction stationnelle ?</t>
  </si>
  <si>
    <t>chênaie pubescente : par correction stationnelle ?</t>
  </si>
  <si>
    <t>chênaie pédonculée-sessile : par correction stationnelle ?</t>
  </si>
  <si>
    <t>chênaie pédonculée-sessile, et Tauzin : par correction stationnelle ?</t>
  </si>
  <si>
    <t>steppe à Haloxylon-phytum  sur reg, à Aristida pungens sur erg</t>
  </si>
  <si>
    <t>N 43° 26' 12"</t>
  </si>
  <si>
    <t>E 05° 12' 54"</t>
  </si>
  <si>
    <t>N 43° 31' 18"</t>
  </si>
  <si>
    <t>E 04° 55' 18"</t>
  </si>
  <si>
    <t>site Météo France</t>
  </si>
  <si>
    <t>N 43° 06' 54"</t>
  </si>
  <si>
    <t>E 05° 54' 00"</t>
  </si>
  <si>
    <t>SH2/SH3b-c</t>
  </si>
  <si>
    <t>N 43° 25' 24"</t>
  </si>
  <si>
    <t>E 06° 44' 12"</t>
  </si>
  <si>
    <t>site Météo-France</t>
  </si>
  <si>
    <t>N 44° 08' 36"</t>
  </si>
  <si>
    <t>E 04° 51' 36"</t>
  </si>
  <si>
    <t>N 43° 51' 24"</t>
  </si>
  <si>
    <t>E 04° 24' 18"</t>
  </si>
  <si>
    <t>site météo-France</t>
  </si>
  <si>
    <t>N 44° 07' 12"</t>
  </si>
  <si>
    <t>E 03° 34' 48"</t>
  </si>
  <si>
    <t>N 44° 34' 48"</t>
  </si>
  <si>
    <t>E 04° 43' 54"</t>
  </si>
  <si>
    <t>1981-2011</t>
  </si>
  <si>
    <t>SX3/SH3c</t>
  </si>
  <si>
    <t>site Météà-France</t>
  </si>
  <si>
    <t>N 45° 58' 30"</t>
  </si>
  <si>
    <t>E 05° 19' 42"</t>
  </si>
  <si>
    <t>Charmeil</t>
  </si>
  <si>
    <t>N 46° 10' 00"</t>
  </si>
  <si>
    <t>E 03° 23' 54"</t>
  </si>
  <si>
    <t>Aéroport de Vichy-Charmeil</t>
  </si>
  <si>
    <t>N 44° 34' 12"</t>
  </si>
  <si>
    <t>E 06° 30' 30"</t>
  </si>
  <si>
    <t>Site Météo-France</t>
  </si>
  <si>
    <t>Site Météo France</t>
  </si>
  <si>
    <t>N 43° 38' 54"</t>
  </si>
  <si>
    <t>E 07° 12' 30"</t>
  </si>
  <si>
    <t>N 43° 00' 18"</t>
  </si>
  <si>
    <t>E 01° 06' 24"</t>
  </si>
  <si>
    <t>N 43° 12' 54"</t>
  </si>
  <si>
    <t>E 02° 17' 42"</t>
  </si>
  <si>
    <t>N 44° 07' 06"</t>
  </si>
  <si>
    <t>E 03° 01' 06"</t>
  </si>
  <si>
    <t>N 44° 24' 36"</t>
  </si>
  <si>
    <t>E 02° 28' 54"</t>
  </si>
  <si>
    <t>N 49° 10' 48"</t>
  </si>
  <si>
    <t>N 45° 39' 54"</t>
  </si>
  <si>
    <t>SX3/SH3b-c</t>
  </si>
  <si>
    <t>N 46° 09' 06"</t>
  </si>
  <si>
    <t>N 47° 03' 30"</t>
  </si>
  <si>
    <t>E 02° 21' 30"</t>
  </si>
  <si>
    <t>N 41° 55' 00"</t>
  </si>
  <si>
    <t>E 08° 47' 30"</t>
  </si>
  <si>
    <t>N 42° 32' 24"</t>
  </si>
  <si>
    <t>E 09° 29' 06"</t>
  </si>
  <si>
    <t>N 47° 16' 00"</t>
  </si>
  <si>
    <t>E 05° 05' 18"</t>
  </si>
  <si>
    <t>N 47° 14' 54"</t>
  </si>
  <si>
    <t>E 05° 59' 18"</t>
  </si>
  <si>
    <t>N 48° 27' 36"</t>
  </si>
  <si>
    <t>E 01° 30' 00"</t>
  </si>
  <si>
    <t>N 48° 27' 00"</t>
  </si>
  <si>
    <t>W 04° 23' 00"</t>
  </si>
  <si>
    <t>W 00° 27' 18"</t>
  </si>
  <si>
    <t>W 00° 18' 54"</t>
  </si>
  <si>
    <t>W 01° 09' 30"</t>
  </si>
  <si>
    <t>Phare du Stiff</t>
  </si>
  <si>
    <t>N 48° 28' 24"</t>
  </si>
  <si>
    <t>W 05° 23' 24"</t>
  </si>
  <si>
    <t>AX4/5b-c</t>
  </si>
  <si>
    <t>Aéroport de Toulouse-Blagnac</t>
  </si>
  <si>
    <t>N 43° 37' 12"</t>
  </si>
  <si>
    <t>E 01° 22' 42"</t>
  </si>
  <si>
    <t>Aéroport de Bordeaux-Mérignac</t>
  </si>
  <si>
    <t>N 44° 49' 48"</t>
  </si>
  <si>
    <t>W 00° 41' 24"</t>
  </si>
  <si>
    <t>W 01° 07' 54"</t>
  </si>
  <si>
    <t>N 44° 32' 00"</t>
  </si>
  <si>
    <t>Aéroport</t>
  </si>
  <si>
    <t>N 43° 34' 30"</t>
  </si>
  <si>
    <t>E 03° 57' 48"</t>
  </si>
  <si>
    <t>Saint-Jacques-de-la-Lande</t>
  </si>
  <si>
    <t>Aéroport Rennes-Saint-Jacques</t>
  </si>
  <si>
    <t>N 48° 04' 06"</t>
  </si>
  <si>
    <t>W 01° 44' 00"</t>
  </si>
  <si>
    <t>Aéroport de Chateauroux-Déols</t>
  </si>
  <si>
    <t>Déols</t>
  </si>
  <si>
    <t>N 45° 52' 06"</t>
  </si>
  <si>
    <t>E 01° 44' 24"</t>
  </si>
  <si>
    <t>N 47° 26' 36"</t>
  </si>
  <si>
    <t>E 00° 43' 36"</t>
  </si>
  <si>
    <t>Saint-Geoirs</t>
  </si>
  <si>
    <t>Aéroport de Grenoble-Saint-Géoirs</t>
  </si>
  <si>
    <t xml:space="preserve">N 45° 21' 48" </t>
  </si>
  <si>
    <t>E 05° 18' 48"</t>
  </si>
  <si>
    <t>N 43° 54' 30"</t>
  </si>
  <si>
    <t>W 00° 30' 00"</t>
  </si>
  <si>
    <r>
      <rPr>
        <sz val="10"/>
        <color theme="1"/>
        <rFont val="Times New Roman"/>
        <family val="1"/>
      </rPr>
      <t>SX3</t>
    </r>
    <r>
      <rPr>
        <b/>
        <sz val="10"/>
        <color theme="1"/>
        <rFont val="Times New Roman"/>
        <family val="1"/>
      </rPr>
      <t>/AX3b-c</t>
    </r>
  </si>
  <si>
    <t>Aéroport de Saint-Etienne-Bouthéon</t>
  </si>
  <si>
    <t>Andrézieux-Bouthéon</t>
  </si>
  <si>
    <t>N 45° 32' 42"</t>
  </si>
  <si>
    <t>E 04° 17' 35"</t>
  </si>
  <si>
    <t>Loudes</t>
  </si>
  <si>
    <t>Aéroport de Le Puy-Loudes</t>
  </si>
  <si>
    <t>N 45° 04' 24"</t>
  </si>
  <si>
    <t>E 03° 45' 48"</t>
  </si>
  <si>
    <t>Bouguenais</t>
  </si>
  <si>
    <t>Aéroport de Nantes-Bouguenais</t>
  </si>
  <si>
    <t>N 47° 09' 00"</t>
  </si>
  <si>
    <t>W 01° 36' 30"</t>
  </si>
  <si>
    <t>N 47° 59' 24"</t>
  </si>
  <si>
    <t>E 01° 46' 36"</t>
  </si>
  <si>
    <t>N 44° 44' 42"</t>
  </si>
  <si>
    <t>E 01° 23' 48"</t>
  </si>
  <si>
    <t>Aéroport Agen-La Garenne</t>
  </si>
  <si>
    <t>N 44° 10' 18"</t>
  </si>
  <si>
    <t>E 00° 35' 36"</t>
  </si>
  <si>
    <t>Station météo-rologique de Reims-Courcy</t>
  </si>
  <si>
    <t>N 49° 18' 18"</t>
  </si>
  <si>
    <t>E 04° 03' 00"</t>
  </si>
  <si>
    <t>N 47° 50' 36"</t>
  </si>
  <si>
    <t>E 05° 20' 12"</t>
  </si>
  <si>
    <t>N 48° 37' 48"</t>
  </si>
  <si>
    <t>E 04° 54' 12"</t>
  </si>
  <si>
    <t>Essey</t>
  </si>
  <si>
    <t>N 48° 41' 12"</t>
  </si>
  <si>
    <t>E 06° 13' 12"</t>
  </si>
  <si>
    <r>
      <t>AX3</t>
    </r>
    <r>
      <rPr>
        <sz val="10"/>
        <color theme="1"/>
        <rFont val="Times New Roman"/>
        <family val="1"/>
      </rPr>
      <t>/AX4</t>
    </r>
    <r>
      <rPr>
        <b/>
        <sz val="10"/>
        <color theme="1"/>
        <rFont val="Times New Roman"/>
        <family val="1"/>
      </rPr>
      <t>b-c</t>
    </r>
  </si>
  <si>
    <r>
      <rPr>
        <sz val="10"/>
        <color theme="1"/>
        <rFont val="Times New Roman"/>
        <family val="1"/>
      </rPr>
      <t>AX3/</t>
    </r>
    <r>
      <rPr>
        <b/>
        <sz val="10"/>
        <color theme="1"/>
        <rFont val="Times New Roman"/>
        <family val="1"/>
      </rPr>
      <t>AX4b-c</t>
    </r>
  </si>
  <si>
    <t>N 47° 17' 36"</t>
  </si>
  <si>
    <t>W 03° 13' 06"</t>
  </si>
  <si>
    <t>Lann Bihoué</t>
  </si>
  <si>
    <t>N 47° 45' 42"</t>
  </si>
  <si>
    <t>W 03° 26' 06"</t>
  </si>
  <si>
    <r>
      <t xml:space="preserve">Poste météo-rologique de </t>
    </r>
    <r>
      <rPr>
        <b/>
        <sz val="10"/>
        <color theme="1"/>
        <rFont val="Times New Roman"/>
        <family val="1"/>
      </rPr>
      <t>Lorient Lann Bihoué</t>
    </r>
  </si>
  <si>
    <r>
      <t xml:space="preserve">Aéroport de </t>
    </r>
    <r>
      <rPr>
        <b/>
        <sz val="10"/>
        <color theme="1"/>
        <rFont val="Times New Roman"/>
        <family val="1"/>
      </rPr>
      <t>Nancy-Essey</t>
    </r>
  </si>
  <si>
    <t>N 49° 04' 06"</t>
  </si>
  <si>
    <t>E 06° 07' 30"</t>
  </si>
  <si>
    <r>
      <t xml:space="preserve">Poste météo de </t>
    </r>
    <r>
      <rPr>
        <b/>
        <sz val="10"/>
        <color theme="1"/>
        <rFont val="Times New Roman"/>
        <family val="1"/>
      </rPr>
      <t>Nevers-Marzy</t>
    </r>
  </si>
  <si>
    <t>Marzy</t>
  </si>
  <si>
    <t>N 46° 59' 54"</t>
  </si>
  <si>
    <t>E 03° 06' 42"</t>
  </si>
  <si>
    <r>
      <t xml:space="preserve">Aéroport de </t>
    </r>
    <r>
      <rPr>
        <b/>
        <sz val="10"/>
        <color theme="1"/>
        <rFont val="Times New Roman"/>
        <family val="1"/>
      </rPr>
      <t>Lille-Lesquin</t>
    </r>
  </si>
  <si>
    <t>N 50° 34' 12"</t>
  </si>
  <si>
    <t>E 03° 05' 48"</t>
  </si>
  <si>
    <r>
      <t xml:space="preserve">Aéroport de </t>
    </r>
    <r>
      <rPr>
        <b/>
        <sz val="10"/>
        <color theme="1"/>
        <rFont val="Times New Roman"/>
        <family val="1"/>
      </rPr>
      <t>Beauvais-Tillé</t>
    </r>
  </si>
  <si>
    <t>N 49° 26' 42"</t>
  </si>
  <si>
    <t>E 02° 07' 36"</t>
  </si>
  <si>
    <t>N 48° 26' 42"</t>
  </si>
  <si>
    <t>E 00° 06' 36"</t>
  </si>
  <si>
    <t>N 50° 43' 54"</t>
  </si>
  <si>
    <t>E 01° 35' 54"</t>
  </si>
  <si>
    <t>N 45° 47' 12"</t>
  </si>
  <si>
    <t>E 03° 08' 54"</t>
  </si>
  <si>
    <t xml:space="preserve">N 43° 28' 06" </t>
  </si>
  <si>
    <t>W 01° 32' 00"</t>
  </si>
  <si>
    <t>Aérodrome militiare de Pau-Pont-Long</t>
  </si>
  <si>
    <t>Uzein</t>
  </si>
  <si>
    <r>
      <t xml:space="preserve">Aéroport de </t>
    </r>
    <r>
      <rPr>
        <b/>
        <sz val="10"/>
        <color theme="1"/>
        <rFont val="Times New Roman"/>
        <family val="1"/>
      </rPr>
      <t>Pau-Uzein</t>
    </r>
  </si>
  <si>
    <t>N 43° 23' 06"</t>
  </si>
  <si>
    <t>W 00° 24' 54"</t>
  </si>
  <si>
    <t>N 42° 44' 12"</t>
  </si>
  <si>
    <t>E 02° 52' 18"</t>
  </si>
  <si>
    <r>
      <t xml:space="preserve">Aéroport de </t>
    </r>
    <r>
      <rPr>
        <b/>
        <sz val="10"/>
        <color theme="1"/>
        <rFont val="Times New Roman"/>
        <family val="1"/>
      </rPr>
      <t>Strasbourg-Entzheim</t>
    </r>
  </si>
  <si>
    <t>N 48° 32' 54"</t>
  </si>
  <si>
    <t>E 07° 38' 24"</t>
  </si>
  <si>
    <r>
      <t>AX3</t>
    </r>
    <r>
      <rPr>
        <b/>
        <sz val="10"/>
        <color theme="1"/>
        <rFont val="Times New Roman"/>
        <family val="1"/>
      </rPr>
      <t>c</t>
    </r>
  </si>
  <si>
    <t>N 47° 45' 00"</t>
  </si>
  <si>
    <t>E 07° 17' 18"</t>
  </si>
  <si>
    <r>
      <t xml:space="preserve">Aéroport de </t>
    </r>
    <r>
      <rPr>
        <b/>
        <sz val="10"/>
        <color theme="1"/>
        <rFont val="Times New Roman"/>
        <family val="1"/>
      </rPr>
      <t>Lyon-Bron</t>
    </r>
  </si>
  <si>
    <t>Colombier-Saugnieu</t>
  </si>
  <si>
    <r>
      <t xml:space="preserve">Aéroport de </t>
    </r>
    <r>
      <rPr>
        <b/>
        <sz val="10"/>
        <color theme="1"/>
        <rFont val="Times New Roman"/>
        <family val="1"/>
      </rPr>
      <t>Lyon-Saint-Exupéry</t>
    </r>
  </si>
  <si>
    <r>
      <rPr>
        <b/>
        <sz val="10"/>
        <color theme="1"/>
        <rFont val="Times New Roman"/>
        <family val="1"/>
      </rPr>
      <t>SX3</t>
    </r>
    <r>
      <rPr>
        <sz val="10"/>
        <color theme="1"/>
        <rFont val="Times New Roman"/>
        <family val="1"/>
      </rPr>
      <t>/AX3</t>
    </r>
    <r>
      <rPr>
        <b/>
        <sz val="10"/>
        <color theme="1"/>
        <rFont val="Times New Roman"/>
        <family val="1"/>
      </rPr>
      <t>c</t>
    </r>
  </si>
  <si>
    <t>Sation météo-rologique de Les Sauvages</t>
  </si>
  <si>
    <t>Tarare-Les Sauvages</t>
  </si>
  <si>
    <t>N 47° 47' 12"</t>
  </si>
  <si>
    <t>E 06° 21' 48"</t>
  </si>
  <si>
    <t>AX3</t>
  </si>
  <si>
    <t>N 46° 17' 36"</t>
  </si>
  <si>
    <t>E 04° 47' 36"</t>
  </si>
  <si>
    <t>N 45° 36' 42"</t>
  </si>
  <si>
    <t xml:space="preserve"> E 06° 45' 48"</t>
  </si>
  <si>
    <r>
      <rPr>
        <sz val="10"/>
        <color theme="1"/>
        <rFont val="Times New Roman"/>
        <family val="1"/>
      </rPr>
      <t>AX4/</t>
    </r>
    <r>
      <rPr>
        <b/>
        <sz val="10"/>
        <color theme="1"/>
        <rFont val="Times New Roman"/>
        <family val="1"/>
      </rPr>
      <t>AX3c</t>
    </r>
  </si>
  <si>
    <t>N 48° 49' 18"</t>
  </si>
  <si>
    <t>E 02° 20' 12"</t>
  </si>
  <si>
    <r>
      <t xml:space="preserve">Aéroport de </t>
    </r>
    <r>
      <rPr>
        <b/>
        <sz val="10"/>
        <color theme="1"/>
        <rFont val="Times New Roman"/>
        <family val="1"/>
      </rPr>
      <t>Rouen-Boos</t>
    </r>
  </si>
  <si>
    <t>Boos</t>
  </si>
  <si>
    <t>(ville)</t>
  </si>
  <si>
    <t>N 49° 22' 54"</t>
  </si>
  <si>
    <t>E 01° 10' 54"</t>
  </si>
  <si>
    <t>N 48° 36' 36"</t>
  </si>
  <si>
    <t>E 02° 40' 42"</t>
  </si>
  <si>
    <t>Site de Météo France</t>
  </si>
  <si>
    <t>N 48° 46' 24"</t>
  </si>
  <si>
    <t>E 02° 00' 30"</t>
  </si>
  <si>
    <t>N 50° 08' 06"</t>
  </si>
  <si>
    <t>E 01° 50' 00"</t>
  </si>
  <si>
    <t>N 47° 48' 00"</t>
  </si>
  <si>
    <t>E 03° 32' 42"</t>
  </si>
  <si>
    <t>N 45° 51' 36"</t>
  </si>
  <si>
    <t>E 01° 10' 30"</t>
  </si>
  <si>
    <t>N 45° 35' 36"</t>
  </si>
  <si>
    <t>E 00° 18' 48"</t>
  </si>
  <si>
    <t>N 47° 37' 42"</t>
  </si>
  <si>
    <t>E 06° 52' 30"</t>
  </si>
  <si>
    <t>N 50° 44'</t>
  </si>
  <si>
    <t>N 49° 49'</t>
  </si>
  <si>
    <t>N 49° 18'</t>
  </si>
  <si>
    <t>N 48° 30'</t>
  </si>
  <si>
    <t>N 47° 48'</t>
  </si>
  <si>
    <t>N 47° 04'</t>
  </si>
  <si>
    <t>N 48° 42'</t>
  </si>
  <si>
    <t>N 48° 33'</t>
  </si>
  <si>
    <t>N 47° 15'</t>
  </si>
  <si>
    <t>N 47° 16'</t>
  </si>
  <si>
    <t>N 46° 18'</t>
  </si>
  <si>
    <t>N 46° 38'</t>
  </si>
  <si>
    <t>N 45° 43'</t>
  </si>
  <si>
    <t>N 45° 43' 30"</t>
  </si>
  <si>
    <t>E 05° 04' 36"</t>
  </si>
  <si>
    <t>E 04° 53' 12"</t>
  </si>
  <si>
    <r>
      <t>AX3c/</t>
    </r>
    <r>
      <rPr>
        <sz val="10"/>
        <color theme="1"/>
        <rFont val="Times New Roman"/>
        <family val="1"/>
      </rPr>
      <t>SX3c</t>
    </r>
  </si>
  <si>
    <t>N 45° 56'</t>
  </si>
  <si>
    <t>N 45° 56' 06"</t>
  </si>
  <si>
    <t>E 04° 23' ,,"</t>
  </si>
  <si>
    <t>N 45° 34'</t>
  </si>
  <si>
    <t>N 45° 10'</t>
  </si>
  <si>
    <t>N 45° 18'</t>
  </si>
  <si>
    <t>N 44° 41'</t>
  </si>
  <si>
    <t>N 44° 34'</t>
  </si>
  <si>
    <t>N 44° 06'</t>
  </si>
  <si>
    <t>N 44° 45'</t>
  </si>
  <si>
    <t>N 45° 03'</t>
  </si>
  <si>
    <t>N 45° 48'</t>
  </si>
  <si>
    <t>N 46° 09'</t>
  </si>
  <si>
    <t>N 45° 49'</t>
  </si>
  <si>
    <t>N 47° 00'</t>
  </si>
  <si>
    <t>N 46° 51'</t>
  </si>
  <si>
    <t>N 47° 25'</t>
  </si>
  <si>
    <t>N 48° 51'</t>
  </si>
  <si>
    <t>N 49° 23'</t>
  </si>
  <si>
    <t>N 48° 26'</t>
  </si>
  <si>
    <t>N 48° 04'</t>
  </si>
  <si>
    <t>N 48° 27'</t>
  </si>
  <si>
    <t>N 47° 34'</t>
  </si>
  <si>
    <t>N 47° 30'</t>
  </si>
  <si>
    <t>N 47° 10'</t>
  </si>
  <si>
    <t>N 46° 35'</t>
  </si>
  <si>
    <t>N 45° 40'</t>
  </si>
  <si>
    <t>N 44° 50'</t>
  </si>
  <si>
    <t>N 44° 32'</t>
  </si>
  <si>
    <t>N 44° 11'</t>
  </si>
  <si>
    <t>N 43° 55'</t>
  </si>
  <si>
    <t>N 43° 28'</t>
  </si>
  <si>
    <t>N 43° 23'</t>
  </si>
  <si>
    <t>N 42° 56'</t>
  </si>
  <si>
    <t>N 43° 37'</t>
  </si>
  <si>
    <t>N 42° 44'</t>
  </si>
  <si>
    <t>N 43° 35'</t>
  </si>
  <si>
    <t>N 43° 52'</t>
  </si>
  <si>
    <t>N 44° 35'</t>
  </si>
  <si>
    <t>N 43° 27'</t>
  </si>
  <si>
    <t>N 43° 05'</t>
  </si>
  <si>
    <t>N 43° 25'</t>
  </si>
  <si>
    <t>N 43° 40'</t>
  </si>
  <si>
    <t>N 41° 55'</t>
  </si>
  <si>
    <t>(bourg)</t>
  </si>
  <si>
    <t>Mémorial Météo n° 49</t>
  </si>
  <si>
    <t>Pic-du-Midi-de Bigorre</t>
  </si>
  <si>
    <t>hautes-Pyrénées</t>
  </si>
  <si>
    <t>Bagnères-de-Bigorre</t>
  </si>
  <si>
    <t>Mémorial Météo n° 51</t>
  </si>
  <si>
    <t>N 46° 30'</t>
  </si>
  <si>
    <t>E 11° 21'</t>
  </si>
  <si>
    <t>N 45° 39'</t>
  </si>
  <si>
    <t>E 13° 46'</t>
  </si>
  <si>
    <t>Végétation CCE 1987</t>
  </si>
  <si>
    <t>Végétation Unesco/Fao</t>
  </si>
  <si>
    <t>S6d = SX3</t>
  </si>
  <si>
    <t>47 = AX3 ou SX3</t>
  </si>
  <si>
    <r>
      <t xml:space="preserve">D8 </t>
    </r>
    <r>
      <rPr>
        <b/>
        <sz val="8"/>
        <rFont val="Times New Roman"/>
        <family val="1"/>
      </rPr>
      <t xml:space="preserve">/ </t>
    </r>
    <r>
      <rPr>
        <b/>
        <u/>
        <sz val="8"/>
        <rFont val="Times New Roman"/>
        <family val="1"/>
      </rPr>
      <t>S6a</t>
    </r>
    <r>
      <rPr>
        <sz val="8"/>
        <rFont val="Times New Roman"/>
        <family val="1"/>
      </rPr>
      <t xml:space="preserve">  = C / </t>
    </r>
    <r>
      <rPr>
        <b/>
        <u/>
        <sz val="8"/>
        <rFont val="Times New Roman"/>
        <family val="1"/>
      </rPr>
      <t>SX3</t>
    </r>
  </si>
  <si>
    <t>N 36° 08'</t>
  </si>
  <si>
    <t>E 13° 23'</t>
  </si>
  <si>
    <t>N 39° 13'</t>
  </si>
  <si>
    <t>E 09° 08'</t>
  </si>
  <si>
    <t>E 15° 06'</t>
  </si>
  <si>
    <t>N 37° 31'</t>
  </si>
  <si>
    <t>N 37° 58'</t>
  </si>
  <si>
    <t>N 36° 50'</t>
  </si>
  <si>
    <t>E 03° 00'</t>
  </si>
  <si>
    <t>N 36° 43'</t>
  </si>
  <si>
    <t>N 42°</t>
  </si>
  <si>
    <t>N 04°</t>
  </si>
  <si>
    <t>Viers,1968, p, 167</t>
  </si>
  <si>
    <t>Viers 1968 : 119</t>
  </si>
  <si>
    <t>N 38°</t>
  </si>
  <si>
    <t>1871-1920</t>
  </si>
  <si>
    <t>Viers 1968, p. 118</t>
  </si>
  <si>
    <t>Viers 1968 : 115</t>
  </si>
  <si>
    <t>N 45°</t>
  </si>
  <si>
    <t>Strasbourg</t>
  </si>
  <si>
    <t>Viers 1968, p. 114</t>
  </si>
  <si>
    <t>N 48°</t>
  </si>
  <si>
    <t>N 35° 44'</t>
  </si>
  <si>
    <t>E 00° 39'</t>
  </si>
  <si>
    <t>N 36° 45'</t>
  </si>
  <si>
    <t>E 03° 03'</t>
  </si>
  <si>
    <t>Guide excursions phytosocio : SH</t>
  </si>
  <si>
    <t>Notice de Carte de végétation</t>
  </si>
  <si>
    <t>Coffin (thèse)</t>
  </si>
  <si>
    <t>N 44° 08'</t>
  </si>
  <si>
    <t>E 04° 50'</t>
  </si>
  <si>
    <t>1953-1989</t>
  </si>
  <si>
    <t>11a / 2</t>
  </si>
  <si>
    <t>Jerada</t>
  </si>
  <si>
    <t>Oriental</t>
  </si>
  <si>
    <t>Meteoblue.com</t>
  </si>
  <si>
    <t>N 34,31°</t>
  </si>
  <si>
    <t>E 02,16°</t>
  </si>
  <si>
    <t>Aïn Sefra</t>
  </si>
  <si>
    <t>A2/3d</t>
  </si>
  <si>
    <t>SA3c-d</t>
  </si>
  <si>
    <t>Végétation</t>
  </si>
  <si>
    <t>Phytoclimat Q1 / m</t>
  </si>
  <si>
    <t>Phytoclimat Q2 / m</t>
  </si>
  <si>
    <t>phytoclimat Qn2 / T</t>
  </si>
  <si>
    <t>A/SA</t>
  </si>
  <si>
    <t>SH</t>
  </si>
  <si>
    <t>A</t>
  </si>
  <si>
    <t>SA</t>
  </si>
  <si>
    <t>A2b / SA2b</t>
  </si>
  <si>
    <t>HA</t>
  </si>
  <si>
    <t>A / SA</t>
  </si>
  <si>
    <r>
      <rPr>
        <sz val="10"/>
        <color theme="1"/>
        <rFont val="Times New Roman"/>
        <family val="1"/>
      </rPr>
      <t xml:space="preserve">A2b / </t>
    </r>
    <r>
      <rPr>
        <b/>
        <sz val="10"/>
        <color theme="1"/>
        <rFont val="Times New Roman"/>
        <family val="1"/>
      </rPr>
      <t>SA2b</t>
    </r>
  </si>
  <si>
    <t>H</t>
  </si>
  <si>
    <r>
      <rPr>
        <b/>
        <sz val="10"/>
        <color rgb="FF00602B"/>
        <rFont val="Times New Roman"/>
        <family val="1"/>
      </rPr>
      <t>A2b</t>
    </r>
    <r>
      <rPr>
        <sz val="10"/>
        <color theme="1"/>
        <rFont val="Times New Roman"/>
        <family val="1"/>
      </rPr>
      <t>/SA2b</t>
    </r>
  </si>
  <si>
    <r>
      <rPr>
        <b/>
        <sz val="10"/>
        <color rgb="FF00602B"/>
        <rFont val="Times New Roman"/>
        <family val="1"/>
      </rPr>
      <t>A3c</t>
    </r>
    <r>
      <rPr>
        <b/>
        <sz val="10"/>
        <color theme="1"/>
        <rFont val="Times New Roman"/>
        <family val="1"/>
      </rPr>
      <t>/</t>
    </r>
    <r>
      <rPr>
        <sz val="10"/>
        <color theme="1"/>
        <rFont val="Times New Roman"/>
        <family val="1"/>
      </rPr>
      <t>SA3c</t>
    </r>
  </si>
  <si>
    <r>
      <rPr>
        <b/>
        <sz val="10"/>
        <color rgb="FF00602B"/>
        <rFont val="Times New Roman"/>
        <family val="1"/>
      </rPr>
      <t xml:space="preserve">A2b-c </t>
    </r>
    <r>
      <rPr>
        <sz val="10"/>
        <color theme="1"/>
        <rFont val="Times New Roman"/>
        <family val="1"/>
      </rPr>
      <t xml:space="preserve">  / SA2b-c</t>
    </r>
  </si>
  <si>
    <r>
      <rPr>
        <b/>
        <sz val="10"/>
        <color rgb="FF00602B"/>
        <rFont val="Times New Roman"/>
        <family val="1"/>
      </rPr>
      <t>SA</t>
    </r>
    <r>
      <rPr>
        <b/>
        <sz val="10"/>
        <color theme="1"/>
        <rFont val="Times New Roman"/>
        <family val="1"/>
      </rPr>
      <t xml:space="preserve"> / SH</t>
    </r>
  </si>
  <si>
    <t>SA / SH</t>
  </si>
  <si>
    <r>
      <t xml:space="preserve">A / </t>
    </r>
    <r>
      <rPr>
        <b/>
        <sz val="10"/>
        <color rgb="FF00602B"/>
        <rFont val="Times New Roman"/>
        <family val="1"/>
      </rPr>
      <t>SA</t>
    </r>
  </si>
  <si>
    <t>SA2b / SH2b</t>
  </si>
  <si>
    <r>
      <t xml:space="preserve">HA / </t>
    </r>
    <r>
      <rPr>
        <b/>
        <sz val="10"/>
        <color rgb="FF00602B"/>
        <rFont val="Times New Roman"/>
        <family val="1"/>
      </rPr>
      <t>A</t>
    </r>
  </si>
  <si>
    <t>A2b-c / SA2b-c</t>
  </si>
  <si>
    <t>(E-HA)</t>
  </si>
  <si>
    <r>
      <rPr>
        <b/>
        <sz val="10"/>
        <color rgb="FF00602B"/>
        <rFont val="Times New Roman"/>
        <family val="1"/>
      </rPr>
      <t>A2</t>
    </r>
    <r>
      <rPr>
        <b/>
        <sz val="10"/>
        <color theme="1"/>
        <rFont val="Times New Roman"/>
        <family val="1"/>
      </rPr>
      <t xml:space="preserve"> / SA2</t>
    </r>
  </si>
  <si>
    <r>
      <rPr>
        <sz val="8"/>
        <color rgb="FF00602B"/>
        <rFont val="Times New Roman"/>
        <family val="1"/>
      </rPr>
      <t>steppe à Haloxylon scoparia et Stipa tenacissima ==&gt; A</t>
    </r>
    <r>
      <rPr>
        <sz val="8"/>
        <color theme="1"/>
        <rFont val="Times New Roman"/>
        <family val="1"/>
      </rPr>
      <t>. (Dayas : steppe arborée à P. atlantica et Jujubier)</t>
    </r>
  </si>
  <si>
    <r>
      <t xml:space="preserve">SA3 / </t>
    </r>
    <r>
      <rPr>
        <b/>
        <sz val="10"/>
        <color rgb="FF00602B"/>
        <rFont val="Times New Roman"/>
        <family val="1"/>
      </rPr>
      <t>SH3</t>
    </r>
  </si>
  <si>
    <r>
      <t>SA</t>
    </r>
    <r>
      <rPr>
        <sz val="10"/>
        <color rgb="FF00602B"/>
        <rFont val="Times New Roman"/>
        <family val="1"/>
      </rPr>
      <t>2/</t>
    </r>
    <r>
      <rPr>
        <b/>
        <sz val="10"/>
        <color rgb="FF00602B"/>
        <rFont val="Times New Roman"/>
        <family val="1"/>
      </rPr>
      <t>3c</t>
    </r>
  </si>
  <si>
    <t>Walther &amp; Lieth</t>
  </si>
  <si>
    <t>SA/SH</t>
  </si>
  <si>
    <t>HA hiver chaud</t>
  </si>
  <si>
    <t>SA hiver chaud</t>
  </si>
  <si>
    <r>
      <t xml:space="preserve">HA </t>
    </r>
    <r>
      <rPr>
        <sz val="10"/>
        <color theme="1"/>
        <rFont val="Times New Roman"/>
        <family val="1"/>
      </rPr>
      <t>hiver chaud</t>
    </r>
  </si>
  <si>
    <r>
      <t>HA (</t>
    </r>
    <r>
      <rPr>
        <sz val="10"/>
        <color theme="1"/>
        <rFont val="Times New Roman"/>
        <family val="1"/>
      </rPr>
      <t>hiver très chaud)</t>
    </r>
  </si>
  <si>
    <t>SA, hiver chaud</t>
  </si>
  <si>
    <t>Mozambique</t>
  </si>
  <si>
    <t>Beira</t>
  </si>
  <si>
    <t>H, hiver chaud</t>
  </si>
  <si>
    <t>(hors concours !)</t>
  </si>
  <si>
    <t>forêt pluviale équatoriale (Ozenda, p. 274)</t>
  </si>
  <si>
    <t>Bab bou Idir</t>
  </si>
  <si>
    <t>El Ksiba</t>
  </si>
  <si>
    <t>Ouarzazate</t>
  </si>
  <si>
    <t>Oued Zem</t>
  </si>
  <si>
    <t>Souk-el-Tleta</t>
  </si>
  <si>
    <t>Tata</t>
  </si>
  <si>
    <t>Thauvin &amp; Zivcovic, 1969</t>
  </si>
  <si>
    <t>N 35° 53'</t>
  </si>
  <si>
    <t>N 35° 35'</t>
  </si>
  <si>
    <t>W 05° 20'</t>
  </si>
  <si>
    <t>W 03° 51'</t>
  </si>
  <si>
    <t>N 35° 11'</t>
  </si>
  <si>
    <t>W 05° 19'</t>
  </si>
  <si>
    <t>N 35° 10'</t>
  </si>
  <si>
    <t>W 03° 52'</t>
  </si>
  <si>
    <t>N 34° 40'</t>
  </si>
  <si>
    <t>W 04° 08'</t>
  </si>
  <si>
    <t>N 34° 33'</t>
  </si>
  <si>
    <t>W 05° 38'</t>
  </si>
  <si>
    <t>N 35° 18'</t>
  </si>
  <si>
    <t>N 34° 48'</t>
  </si>
  <si>
    <t>W 03° 20'</t>
  </si>
  <si>
    <t>N 34° 32'</t>
  </si>
  <si>
    <t>W 04° 37'</t>
  </si>
  <si>
    <t>N 34° 17'</t>
  </si>
  <si>
    <t>W 04° 41'</t>
  </si>
  <si>
    <t>N 34° 47'</t>
  </si>
  <si>
    <t>N 34° 22'</t>
  </si>
  <si>
    <t>W 05° 13'</t>
  </si>
  <si>
    <t>N 35° 12'</t>
  </si>
  <si>
    <t>W 06° 09'</t>
  </si>
  <si>
    <t>N 35° 47'</t>
  </si>
  <si>
    <t>W 05° 49'</t>
  </si>
  <si>
    <t>W 05° 54'</t>
  </si>
  <si>
    <t>N 35° 43'</t>
  </si>
  <si>
    <t>N 34° 59'</t>
  </si>
  <si>
    <t>W 03° 23'</t>
  </si>
  <si>
    <t>W 03° 32'</t>
  </si>
  <si>
    <t>N 34° 57'</t>
  </si>
  <si>
    <t>W 02° 57'</t>
  </si>
  <si>
    <t>N 34° 13'</t>
  </si>
  <si>
    <t>W 04° 01'</t>
  </si>
  <si>
    <t>N 34° 02'</t>
  </si>
  <si>
    <t>W 05° 00'</t>
  </si>
  <si>
    <t>N 35° 55'</t>
  </si>
  <si>
    <t>W 05° 16'</t>
  </si>
  <si>
    <t>W 05° 32'</t>
  </si>
  <si>
    <t>W 05° 55'</t>
  </si>
  <si>
    <t>N 34° 41'</t>
  </si>
  <si>
    <t>W 06° 00'</t>
  </si>
  <si>
    <t>N 34° 16'</t>
  </si>
  <si>
    <t>N 34° 05'</t>
  </si>
  <si>
    <t>W 06° 22'</t>
  </si>
  <si>
    <t>N 33° 54'</t>
  </si>
  <si>
    <t>W 05° 18'</t>
  </si>
  <si>
    <t>N 33° 55'</t>
  </si>
  <si>
    <t>W 06° 50'</t>
  </si>
  <si>
    <t>W 06° 35'</t>
  </si>
  <si>
    <t>Ben Slimane</t>
  </si>
  <si>
    <t>N 33° 37'</t>
  </si>
  <si>
    <t>W 07° 07'</t>
  </si>
  <si>
    <t>N 33° 49'</t>
  </si>
  <si>
    <t>W 07° 10'</t>
  </si>
  <si>
    <t>N 33° 43'</t>
  </si>
  <si>
    <t>W 07° 24'</t>
  </si>
  <si>
    <t>Anfa</t>
  </si>
  <si>
    <t>N 33° 35'</t>
  </si>
  <si>
    <t>W 07° 39'</t>
  </si>
  <si>
    <t>N 33° 15'</t>
  </si>
  <si>
    <t>W 08° 24'</t>
  </si>
  <si>
    <t>W 06° 10'</t>
  </si>
  <si>
    <t>N 33° 26'</t>
  </si>
  <si>
    <t>W 06° 01'</t>
  </si>
  <si>
    <t>W 06° 16'</t>
  </si>
  <si>
    <t>N 33° 33'</t>
  </si>
  <si>
    <t>W 06° 36'</t>
  </si>
  <si>
    <t>N 33° 24'</t>
  </si>
  <si>
    <t>W 06° 59'</t>
  </si>
  <si>
    <t>N 33° 27'</t>
  </si>
  <si>
    <t>N 32° 57'</t>
  </si>
  <si>
    <t>W 05° 40'</t>
  </si>
  <si>
    <t>N 32° 34'</t>
  </si>
  <si>
    <t>W 07° 56'</t>
  </si>
  <si>
    <t>N 32° 14'</t>
  </si>
  <si>
    <t>W 07° 58'</t>
  </si>
  <si>
    <t>N 33° 17'</t>
  </si>
  <si>
    <t>N 32° 53'</t>
  </si>
  <si>
    <t>W 06° 54'</t>
  </si>
  <si>
    <t>N 32° 31'</t>
  </si>
  <si>
    <t>W 07° 12'</t>
  </si>
  <si>
    <t>N 32° 16'</t>
  </si>
  <si>
    <t>W 08° 32'</t>
  </si>
  <si>
    <t>N 32° 40'</t>
  </si>
  <si>
    <t>W 08° 26'</t>
  </si>
  <si>
    <t>N 32° 18'</t>
  </si>
  <si>
    <t>W 09° 15'</t>
  </si>
  <si>
    <t>N 32° 36'</t>
  </si>
  <si>
    <t>W 06° 26'</t>
  </si>
  <si>
    <t>N 32° 03'</t>
  </si>
  <si>
    <t>W 07° 26'</t>
  </si>
  <si>
    <t>N 31° 33'</t>
  </si>
  <si>
    <t>W 08° 47'</t>
  </si>
  <si>
    <t>N 31° 13'</t>
  </si>
  <si>
    <t>W 08° 14'</t>
  </si>
  <si>
    <t>Lalla Takerkoust</t>
  </si>
  <si>
    <t>N 31° 21'</t>
  </si>
  <si>
    <t>W 08° 09'</t>
  </si>
  <si>
    <t>N 31° 34'</t>
  </si>
  <si>
    <t>W 07° 40'</t>
  </si>
  <si>
    <t>N 31° 37'</t>
  </si>
  <si>
    <t>W 08° 02'</t>
  </si>
  <si>
    <t>N 31° 30'</t>
  </si>
  <si>
    <t>W 09° 47'</t>
  </si>
  <si>
    <t>N 31° 35'</t>
  </si>
  <si>
    <t>W 09° 32'</t>
  </si>
  <si>
    <t>N 31° 22'</t>
  </si>
  <si>
    <t>W 09° 43'</t>
  </si>
  <si>
    <t xml:space="preserve">Boutazarte </t>
  </si>
  <si>
    <t>N 33° 50'</t>
  </si>
  <si>
    <t>W 04° 50'</t>
  </si>
  <si>
    <t>N 33° 45'</t>
  </si>
  <si>
    <t>N 33° 44'</t>
  </si>
  <si>
    <t>W 05° 01'</t>
  </si>
  <si>
    <t>W 05° 22'</t>
  </si>
  <si>
    <t>N 33° 41'</t>
  </si>
  <si>
    <t>N 33° 31'</t>
  </si>
  <si>
    <t>W 05° 07'</t>
  </si>
  <si>
    <t>N 31° 00'</t>
  </si>
  <si>
    <t>W 09° 40'</t>
  </si>
  <si>
    <t>N 30° 47"</t>
  </si>
  <si>
    <t>W 09° 63'</t>
  </si>
  <si>
    <t>N 30° 52'</t>
  </si>
  <si>
    <t>W 08° 22'</t>
  </si>
  <si>
    <t>1948-1955</t>
  </si>
  <si>
    <t>Talsint</t>
  </si>
  <si>
    <t>Oriental  (Figuig)</t>
  </si>
  <si>
    <t>W 03° 27'</t>
  </si>
  <si>
    <t>N 32° 23'</t>
  </si>
  <si>
    <t>A2/3 / SA2/3</t>
  </si>
  <si>
    <t>N 32° 06'</t>
  </si>
  <si>
    <t>W 06° 27'</t>
  </si>
  <si>
    <t>N 31° 58'</t>
  </si>
  <si>
    <t>W 06° 34'</t>
  </si>
  <si>
    <r>
      <t xml:space="preserve">Aït Mahmed </t>
    </r>
    <r>
      <rPr>
        <sz val="10"/>
        <color theme="1"/>
        <rFont val="Times New Roman"/>
        <family val="1"/>
      </rPr>
      <t>(Aït Mohamed)</t>
    </r>
  </si>
  <si>
    <t>N 31° 53'</t>
  </si>
  <si>
    <t>W 06° 28'</t>
  </si>
  <si>
    <t>N 31° 42'</t>
  </si>
  <si>
    <t>W 05° 45'</t>
  </si>
  <si>
    <t>N 32° 05'</t>
  </si>
  <si>
    <r>
      <t>Aghbalou N'Kerdouss.</t>
    </r>
    <r>
      <rPr>
        <sz val="10"/>
        <color theme="1"/>
        <rFont val="Times New Roman"/>
        <family val="1"/>
      </rPr>
      <t xml:space="preserve"> (Arhbalou)</t>
    </r>
  </si>
  <si>
    <t>N 31° 46'</t>
  </si>
  <si>
    <t>W 05° 17'</t>
  </si>
  <si>
    <t>W 04° 58'</t>
  </si>
  <si>
    <t>N 32° 07'</t>
  </si>
  <si>
    <t>W 01° 14'</t>
  </si>
  <si>
    <t>N 32° 28'</t>
  </si>
  <si>
    <t>W 05° 39'</t>
  </si>
  <si>
    <t>N 32° 41'</t>
  </si>
  <si>
    <t>W 04° 44'</t>
  </si>
  <si>
    <t>N 33° 21'</t>
  </si>
  <si>
    <t>W 03° 42'</t>
  </si>
  <si>
    <r>
      <t xml:space="preserve">Aïn Beni Mathar    </t>
    </r>
    <r>
      <rPr>
        <sz val="10"/>
        <color theme="1"/>
        <rFont val="Times New Roman"/>
        <family val="1"/>
      </rPr>
      <t>(Berguent)</t>
    </r>
  </si>
  <si>
    <t>Oriental   (Jerada)</t>
  </si>
  <si>
    <t>N 34° 01'</t>
  </si>
  <si>
    <t>W 02° 02'</t>
  </si>
  <si>
    <t>N 34° 14'</t>
  </si>
  <si>
    <t>W 03° 21'</t>
  </si>
  <si>
    <t>W 01° 56'</t>
  </si>
  <si>
    <t>N 34° 56'</t>
  </si>
  <si>
    <t>W 02° 22'</t>
  </si>
  <si>
    <t>N 29° 42'</t>
  </si>
  <si>
    <t>N 30° 23'</t>
  </si>
  <si>
    <t>W 09° 34'</t>
  </si>
  <si>
    <r>
      <t>A2a/b</t>
    </r>
    <r>
      <rPr>
        <sz val="10"/>
        <color rgb="FF00602B"/>
        <rFont val="Times New Roman"/>
        <family val="1"/>
      </rPr>
      <t>/SA2a/b</t>
    </r>
  </si>
  <si>
    <t>N 30° 28'</t>
  </si>
  <si>
    <t>W 08° 53'</t>
  </si>
  <si>
    <t>Taznakht</t>
  </si>
  <si>
    <t>Drâa-Tafilalet. (Ouarzazate)</t>
  </si>
  <si>
    <t>N 30° 35'</t>
  </si>
  <si>
    <t>N 30° 55'</t>
  </si>
  <si>
    <t>Agdz</t>
  </si>
  <si>
    <t>N 30° 42'</t>
  </si>
  <si>
    <t>N 31° 15'</t>
  </si>
  <si>
    <t>W 06° 08'</t>
  </si>
  <si>
    <t>W 05° 58'</t>
  </si>
  <si>
    <t>Tafraoute</t>
  </si>
  <si>
    <t>N 29° 43'</t>
  </si>
  <si>
    <t>W 09° 01'</t>
  </si>
  <si>
    <r>
      <t xml:space="preserve">El Khemis des Beni Aros </t>
    </r>
    <r>
      <rPr>
        <sz val="10"/>
        <color theme="1"/>
        <rFont val="Times New Roman"/>
        <family val="1"/>
      </rPr>
      <t>(Souk Khemis)</t>
    </r>
  </si>
  <si>
    <t>N 30° 06'</t>
  </si>
  <si>
    <t>W 08° 28'</t>
  </si>
  <si>
    <r>
      <t xml:space="preserve">Errachidia </t>
    </r>
    <r>
      <rPr>
        <sz val="10"/>
        <color theme="1"/>
        <rFont val="Times New Roman"/>
        <family val="1"/>
      </rPr>
      <t>(Ksar es-Souk)</t>
    </r>
  </si>
  <si>
    <t>Drâa-Tafilalet. (Errachidia)</t>
  </si>
  <si>
    <t>N 31° 56'</t>
  </si>
  <si>
    <t>W 04° 26'</t>
  </si>
  <si>
    <t>Zagora</t>
  </si>
  <si>
    <t>N 30° 19'</t>
  </si>
  <si>
    <t>W 05° 52'</t>
  </si>
  <si>
    <t>HA1/2</t>
  </si>
  <si>
    <t>Tagounite</t>
  </si>
  <si>
    <t>N 29° 28'</t>
  </si>
  <si>
    <t>W 05° 37'</t>
  </si>
  <si>
    <t>HA1/2c/d</t>
  </si>
  <si>
    <t>Souss-Massa. (Tata)</t>
  </si>
  <si>
    <t>HA1c</t>
  </si>
  <si>
    <t>N 29° 45'</t>
  </si>
  <si>
    <t>W 07° 59'</t>
  </si>
  <si>
    <t>Rissani</t>
  </si>
  <si>
    <t>N 31° 17'</t>
  </si>
  <si>
    <t>W 04° 16'</t>
  </si>
  <si>
    <r>
      <t xml:space="preserve">A2b/c / </t>
    </r>
    <r>
      <rPr>
        <sz val="10"/>
        <rFont val="Times New Roman"/>
        <family val="1"/>
      </rPr>
      <t>SA2b/c</t>
    </r>
  </si>
  <si>
    <r>
      <rPr>
        <b/>
        <sz val="10"/>
        <color rgb="FF00602B"/>
        <rFont val="Times New Roman"/>
        <family val="1"/>
      </rPr>
      <t>HA2c/d</t>
    </r>
    <r>
      <rPr>
        <b/>
        <sz val="10"/>
        <color theme="1"/>
        <rFont val="Times New Roman"/>
        <family val="1"/>
      </rPr>
      <t xml:space="preserve"> / </t>
    </r>
    <r>
      <rPr>
        <sz val="10"/>
        <color theme="1"/>
        <rFont val="Times New Roman"/>
        <family val="1"/>
      </rPr>
      <t>A2c/d</t>
    </r>
  </si>
  <si>
    <r>
      <rPr>
        <b/>
        <sz val="10"/>
        <color rgb="FF00602B"/>
        <rFont val="Times New Roman"/>
        <family val="1"/>
      </rPr>
      <t>A2c</t>
    </r>
    <r>
      <rPr>
        <b/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/SA2c</t>
    </r>
  </si>
  <si>
    <r>
      <rPr>
        <b/>
        <sz val="10"/>
        <color rgb="FF00602B"/>
        <rFont val="Times New Roman"/>
        <family val="1"/>
      </rPr>
      <t>SA2c</t>
    </r>
    <r>
      <rPr>
        <sz val="10"/>
        <color theme="1"/>
        <rFont val="Times New Roman"/>
        <family val="1"/>
      </rPr>
      <t>/3b-c</t>
    </r>
  </si>
  <si>
    <r>
      <rPr>
        <b/>
        <sz val="10"/>
        <color rgb="FF00602B"/>
        <rFont val="Times New Roman"/>
        <family val="1"/>
      </rPr>
      <t>SA3c</t>
    </r>
    <r>
      <rPr>
        <sz val="10"/>
        <color theme="1"/>
        <rFont val="Times New Roman"/>
        <family val="1"/>
      </rPr>
      <t>/SH3c</t>
    </r>
  </si>
  <si>
    <r>
      <rPr>
        <b/>
        <sz val="10"/>
        <color rgb="FF00602B"/>
        <rFont val="Times New Roman"/>
        <family val="1"/>
      </rPr>
      <t xml:space="preserve">SA2/3b / </t>
    </r>
    <r>
      <rPr>
        <sz val="10"/>
        <color theme="1"/>
        <rFont val="Times New Roman"/>
        <family val="1"/>
      </rPr>
      <t>SH</t>
    </r>
    <r>
      <rPr>
        <b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/3b</t>
    </r>
  </si>
  <si>
    <r>
      <rPr>
        <sz val="10"/>
        <color theme="1"/>
        <rFont val="Times New Roman"/>
        <family val="1"/>
      </rPr>
      <t>A3c /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rgb="FF00602B"/>
        <rFont val="Times New Roman"/>
        <family val="1"/>
      </rPr>
      <t>SA3c</t>
    </r>
  </si>
  <si>
    <r>
      <rPr>
        <b/>
        <sz val="10"/>
        <color rgb="FF00602B"/>
        <rFont val="Times New Roman"/>
        <family val="1"/>
      </rPr>
      <t>A3c</t>
    </r>
    <r>
      <rPr>
        <sz val="10"/>
        <color rgb="FF00602B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/ SA3c</t>
    </r>
  </si>
  <si>
    <r>
      <rPr>
        <b/>
        <sz val="10"/>
        <color rgb="FF00602B"/>
        <rFont val="Times New Roman"/>
        <family val="1"/>
      </rPr>
      <t>A2b</t>
    </r>
    <r>
      <rPr>
        <sz val="10"/>
        <color theme="1"/>
        <rFont val="Times New Roman"/>
        <family val="1"/>
      </rPr>
      <t xml:space="preserve"> / SA2b</t>
    </r>
  </si>
  <si>
    <r>
      <t xml:space="preserve">HA2c/d / </t>
    </r>
    <r>
      <rPr>
        <sz val="10"/>
        <rFont val="Times New Roman"/>
        <family val="1"/>
      </rPr>
      <t>A2c/d</t>
    </r>
  </si>
  <si>
    <r>
      <rPr>
        <b/>
        <sz val="10"/>
        <color rgb="FF00602B"/>
        <rFont val="Times New Roman"/>
        <family val="1"/>
      </rPr>
      <t>SA2/3a</t>
    </r>
    <r>
      <rPr>
        <sz val="10"/>
        <color rgb="FF00602B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/ SH2/3a</t>
    </r>
  </si>
  <si>
    <r>
      <t xml:space="preserve">Ha2c/d </t>
    </r>
    <r>
      <rPr>
        <sz val="10"/>
        <color rgb="FF00602B"/>
        <rFont val="Times New Roman"/>
        <family val="1"/>
      </rPr>
      <t xml:space="preserve">/ </t>
    </r>
    <r>
      <rPr>
        <sz val="10"/>
        <rFont val="Times New Roman"/>
        <family val="1"/>
      </rPr>
      <t>A2c/d</t>
    </r>
  </si>
  <si>
    <r>
      <rPr>
        <sz val="10"/>
        <color theme="1"/>
        <rFont val="Times New Roman"/>
        <family val="1"/>
      </rPr>
      <t xml:space="preserve">SH3c / </t>
    </r>
    <r>
      <rPr>
        <sz val="10"/>
        <color rgb="FF00602B"/>
        <rFont val="Times New Roman"/>
        <family val="1"/>
      </rPr>
      <t>SX3c</t>
    </r>
  </si>
  <si>
    <r>
      <rPr>
        <sz val="10"/>
        <color theme="1"/>
        <rFont val="Times New Roman"/>
        <family val="1"/>
      </rPr>
      <t>SA3c /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rgb="FF00602B"/>
        <rFont val="Times New Roman"/>
        <family val="1"/>
      </rPr>
      <t>SH3c</t>
    </r>
  </si>
  <si>
    <r>
      <rPr>
        <b/>
        <sz val="10"/>
        <color rgb="FF00602B"/>
        <rFont val="Times New Roman"/>
        <family val="1"/>
      </rPr>
      <t>SA2/3c</t>
    </r>
    <r>
      <rPr>
        <sz val="10"/>
        <rFont val="Times New Roman"/>
        <family val="1"/>
      </rPr>
      <t xml:space="preserve"> / SH2/3c</t>
    </r>
  </si>
  <si>
    <r>
      <t>SH2b</t>
    </r>
    <r>
      <rPr>
        <sz val="10"/>
        <color rgb="FF00602B"/>
        <rFont val="Times New Roman"/>
        <family val="1"/>
      </rPr>
      <t xml:space="preserve"> </t>
    </r>
    <r>
      <rPr>
        <sz val="10"/>
        <rFont val="Times New Roman"/>
        <family val="1"/>
      </rPr>
      <t>/ SA2b</t>
    </r>
  </si>
  <si>
    <r>
      <rPr>
        <b/>
        <sz val="10"/>
        <color rgb="FF00602B"/>
        <rFont val="Times New Roman"/>
        <family val="1"/>
      </rPr>
      <t>A2c</t>
    </r>
    <r>
      <rPr>
        <b/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/ SA2c</t>
    </r>
  </si>
  <si>
    <r>
      <rPr>
        <b/>
        <sz val="10"/>
        <color rgb="FF00602B"/>
        <rFont val="Times New Roman"/>
        <family val="1"/>
      </rPr>
      <t xml:space="preserve">A2b-c </t>
    </r>
    <r>
      <rPr>
        <sz val="10"/>
        <color rgb="FF00602B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 xml:space="preserve"> / SA2b-c</t>
    </r>
  </si>
  <si>
    <r>
      <rPr>
        <b/>
        <sz val="10"/>
        <color rgb="FF00602B"/>
        <rFont val="Times New Roman"/>
        <family val="1"/>
      </rPr>
      <t>HA2c/d</t>
    </r>
    <r>
      <rPr>
        <b/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/ A2c/d</t>
    </r>
  </si>
  <si>
    <r>
      <rPr>
        <b/>
        <sz val="10"/>
        <color rgb="FF00602B"/>
        <rFont val="Times New Roman"/>
        <family val="1"/>
      </rPr>
      <t xml:space="preserve">A2b </t>
    </r>
    <r>
      <rPr>
        <sz val="10"/>
        <color rgb="FF00602B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/  SA2b</t>
    </r>
  </si>
  <si>
    <r>
      <t xml:space="preserve">HA2c/d </t>
    </r>
    <r>
      <rPr>
        <sz val="10"/>
        <color rgb="FF00602B"/>
        <rFont val="Times New Roman"/>
        <family val="1"/>
      </rPr>
      <t xml:space="preserve">/ </t>
    </r>
    <r>
      <rPr>
        <sz val="10"/>
        <rFont val="Times New Roman"/>
        <family val="1"/>
      </rPr>
      <t>A2c/d</t>
    </r>
  </si>
  <si>
    <r>
      <rPr>
        <b/>
        <sz val="10"/>
        <color rgb="FF00602B"/>
        <rFont val="Times New Roman"/>
        <family val="1"/>
      </rPr>
      <t xml:space="preserve">A2b </t>
    </r>
    <r>
      <rPr>
        <sz val="10"/>
        <color theme="1"/>
        <rFont val="Times New Roman"/>
        <family val="1"/>
      </rPr>
      <t>/ SA2b</t>
    </r>
  </si>
  <si>
    <r>
      <rPr>
        <b/>
        <sz val="10"/>
        <color rgb="FF00602B"/>
        <rFont val="Times New Roman"/>
        <family val="1"/>
      </rPr>
      <t>A2b-c</t>
    </r>
    <r>
      <rPr>
        <b/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/ SA2b-c</t>
    </r>
  </si>
  <si>
    <r>
      <rPr>
        <sz val="10"/>
        <color theme="1"/>
        <rFont val="Times New Roman"/>
        <family val="1"/>
      </rPr>
      <t xml:space="preserve">HA / </t>
    </r>
    <r>
      <rPr>
        <b/>
        <sz val="10"/>
        <color rgb="FF00602B"/>
        <rFont val="Times New Roman"/>
        <family val="1"/>
      </rPr>
      <t>A</t>
    </r>
  </si>
  <si>
    <r>
      <rPr>
        <b/>
        <sz val="10"/>
        <color rgb="FF00602B"/>
        <rFont val="Times New Roman"/>
        <family val="1"/>
      </rPr>
      <t>SA</t>
    </r>
    <r>
      <rPr>
        <b/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/ SH</t>
    </r>
  </si>
  <si>
    <r>
      <rPr>
        <b/>
        <sz val="10"/>
        <color rgb="FF00602B"/>
        <rFont val="Times New Roman"/>
        <family val="1"/>
      </rPr>
      <t>SH</t>
    </r>
    <r>
      <rPr>
        <b/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/ H</t>
    </r>
  </si>
  <si>
    <r>
      <rPr>
        <sz val="10"/>
        <rFont val="Times New Roman"/>
        <family val="1"/>
      </rPr>
      <t>HA /</t>
    </r>
    <r>
      <rPr>
        <b/>
        <sz val="10"/>
        <rFont val="Times New Roman"/>
        <family val="1"/>
      </rPr>
      <t xml:space="preserve"> </t>
    </r>
    <r>
      <rPr>
        <b/>
        <sz val="10"/>
        <color rgb="FF00602B"/>
        <rFont val="Times New Roman"/>
        <family val="1"/>
      </rPr>
      <t>A</t>
    </r>
  </si>
  <si>
    <r>
      <rPr>
        <b/>
        <sz val="10"/>
        <color rgb="FF00602B"/>
        <rFont val="Times New Roman"/>
        <family val="1"/>
      </rPr>
      <t xml:space="preserve">SA </t>
    </r>
    <r>
      <rPr>
        <sz val="10"/>
        <color theme="1"/>
        <rFont val="Times New Roman"/>
        <family val="1"/>
      </rPr>
      <t>/ SH</t>
    </r>
  </si>
  <si>
    <r>
      <rPr>
        <sz val="10"/>
        <color theme="1"/>
        <rFont val="Times New Roman"/>
        <family val="1"/>
      </rPr>
      <t>HA /</t>
    </r>
    <r>
      <rPr>
        <sz val="10"/>
        <color rgb="FF00602B"/>
        <rFont val="Times New Roman"/>
        <family val="1"/>
      </rPr>
      <t xml:space="preserve"> </t>
    </r>
    <r>
      <rPr>
        <b/>
        <sz val="10"/>
        <color rgb="FF00602B"/>
        <rFont val="Times New Roman"/>
        <family val="1"/>
      </rPr>
      <t>A</t>
    </r>
  </si>
  <si>
    <r>
      <rPr>
        <sz val="10"/>
        <color theme="1"/>
        <rFont val="Times New Roman"/>
        <family val="1"/>
      </rPr>
      <t>A /</t>
    </r>
    <r>
      <rPr>
        <sz val="10"/>
        <color rgb="FF00602B"/>
        <rFont val="Times New Roman"/>
        <family val="1"/>
      </rPr>
      <t xml:space="preserve"> </t>
    </r>
    <r>
      <rPr>
        <b/>
        <sz val="10"/>
        <color rgb="FF00602B"/>
        <rFont val="Times New Roman"/>
        <family val="1"/>
      </rPr>
      <t>SA</t>
    </r>
  </si>
  <si>
    <r>
      <rPr>
        <sz val="10"/>
        <color theme="1"/>
        <rFont val="Times New Roman"/>
        <family val="1"/>
      </rPr>
      <t xml:space="preserve">A / </t>
    </r>
    <r>
      <rPr>
        <b/>
        <sz val="10"/>
        <color rgb="FF00602B"/>
        <rFont val="Times New Roman"/>
        <family val="1"/>
      </rPr>
      <t>SA</t>
    </r>
  </si>
  <si>
    <r>
      <rPr>
        <sz val="10"/>
        <rFont val="Times New Roman"/>
        <family val="1"/>
      </rPr>
      <t>HA /</t>
    </r>
    <r>
      <rPr>
        <sz val="10"/>
        <color rgb="FF00602B"/>
        <rFont val="Times New Roman"/>
        <family val="1"/>
      </rPr>
      <t xml:space="preserve"> </t>
    </r>
    <r>
      <rPr>
        <b/>
        <sz val="10"/>
        <color rgb="FF00602B"/>
        <rFont val="Times New Roman"/>
        <family val="1"/>
      </rPr>
      <t>A</t>
    </r>
  </si>
  <si>
    <r>
      <rPr>
        <b/>
        <sz val="10"/>
        <color rgb="FF00602B"/>
        <rFont val="Times New Roman"/>
        <family val="1"/>
      </rPr>
      <t>SH</t>
    </r>
    <r>
      <rPr>
        <sz val="10"/>
        <color theme="1"/>
        <rFont val="Times New Roman"/>
        <family val="1"/>
      </rPr>
      <t xml:space="preserve"> / H</t>
    </r>
  </si>
  <si>
    <r>
      <rPr>
        <sz val="10"/>
        <color theme="1"/>
        <rFont val="Times New Roman"/>
        <family val="1"/>
      </rPr>
      <t xml:space="preserve">HA </t>
    </r>
    <r>
      <rPr>
        <sz val="10"/>
        <color rgb="FF00602B"/>
        <rFont val="Times New Roman"/>
        <family val="1"/>
      </rPr>
      <t xml:space="preserve">/ </t>
    </r>
    <r>
      <rPr>
        <b/>
        <sz val="10"/>
        <color rgb="FF00602B"/>
        <rFont val="Times New Roman"/>
        <family val="1"/>
      </rPr>
      <t>A</t>
    </r>
  </si>
  <si>
    <t>Sauvage 1963</t>
  </si>
  <si>
    <t>W 06° 24'</t>
  </si>
  <si>
    <t>N 30° 37'</t>
  </si>
  <si>
    <t>N 34° 04'</t>
  </si>
  <si>
    <t>W 04° 07'</t>
  </si>
  <si>
    <t>Bentayeb &amp; Leclerc, 1977 : 42</t>
  </si>
  <si>
    <r>
      <rPr>
        <sz val="10"/>
        <rFont val="Times New Roman"/>
        <family val="1"/>
      </rPr>
      <t xml:space="preserve">SA3b/c / </t>
    </r>
    <r>
      <rPr>
        <b/>
        <sz val="10"/>
        <color rgb="FF00602B"/>
        <rFont val="Times New Roman"/>
        <family val="1"/>
      </rPr>
      <t>SH3b-c</t>
    </r>
  </si>
  <si>
    <t>Erfoud</t>
  </si>
  <si>
    <t>Ruhard, 1977 : 365</t>
  </si>
  <si>
    <t>N 31° 26'</t>
  </si>
  <si>
    <t>W 04° 14'</t>
  </si>
  <si>
    <t>Ketama</t>
  </si>
  <si>
    <t>Müller, 1982</t>
  </si>
  <si>
    <t>N 38° 43"</t>
  </si>
  <si>
    <t>W 09° 09'</t>
  </si>
  <si>
    <r>
      <t xml:space="preserve">Sao Miguel </t>
    </r>
    <r>
      <rPr>
        <sz val="10"/>
        <color theme="1"/>
        <rFont val="Times New Roman"/>
        <family val="1"/>
      </rPr>
      <t>(Açores)</t>
    </r>
  </si>
  <si>
    <t>laurisylve</t>
  </si>
  <si>
    <t>4 : VI-IX</t>
  </si>
  <si>
    <t>1 : V</t>
  </si>
  <si>
    <t># SH2</t>
  </si>
  <si>
    <t>2 : VII-VIII</t>
  </si>
  <si>
    <t>1 : VI</t>
  </si>
  <si>
    <t>Algarve</t>
  </si>
  <si>
    <t>N 37° 45'</t>
  </si>
  <si>
    <t>W 25° 40'</t>
  </si>
  <si>
    <t>N 37° 07'</t>
  </si>
  <si>
    <t>2 : IV, X</t>
  </si>
  <si>
    <t>Müller, 1981</t>
  </si>
  <si>
    <t>Santander</t>
  </si>
  <si>
    <t>N 43° 48'</t>
  </si>
  <si>
    <t>W 03° 48'</t>
  </si>
  <si>
    <t>FAO : "47" = AX3</t>
  </si>
  <si>
    <t>Coruna (La)</t>
  </si>
  <si>
    <t>Müller 1982</t>
  </si>
  <si>
    <t>N 43° 22'</t>
  </si>
  <si>
    <t>W 08° 25'</t>
  </si>
  <si>
    <t>FAO # SX3</t>
  </si>
  <si>
    <t>2 : VI, VIII</t>
  </si>
  <si>
    <t>N 41° 39'</t>
  </si>
  <si>
    <t>W 04° 43'</t>
  </si>
  <si>
    <r>
      <rPr>
        <b/>
        <sz val="10"/>
        <color rgb="FF00602B"/>
        <rFont val="Times New Roman"/>
        <family val="1"/>
      </rPr>
      <t>SA3c</t>
    </r>
    <r>
      <rPr>
        <sz val="10"/>
        <color theme="1"/>
        <rFont val="Times New Roman"/>
        <family val="1"/>
      </rPr>
      <t xml:space="preserve"> / SH3c</t>
    </r>
  </si>
  <si>
    <t>3 : IV, V, X</t>
  </si>
  <si>
    <t>W 00° 53'</t>
  </si>
  <si>
    <t>3 : V, X, XI</t>
  </si>
  <si>
    <t>3: VI-VIII</t>
  </si>
  <si>
    <r>
      <t>SA /</t>
    </r>
    <r>
      <rPr>
        <b/>
        <sz val="10"/>
        <color rgb="FF00602B"/>
        <rFont val="Times New Roman"/>
        <family val="1"/>
      </rPr>
      <t xml:space="preserve"> SH</t>
    </r>
  </si>
  <si>
    <r>
      <t xml:space="preserve">SA / </t>
    </r>
    <r>
      <rPr>
        <b/>
        <sz val="10"/>
        <color rgb="FF00602B"/>
        <rFont val="Times New Roman"/>
        <family val="1"/>
      </rPr>
      <t>SH</t>
    </r>
  </si>
  <si>
    <r>
      <t xml:space="preserve">SA </t>
    </r>
    <r>
      <rPr>
        <sz val="10"/>
        <rFont val="Times New Roman"/>
        <family val="1"/>
      </rPr>
      <t>/ SH</t>
    </r>
  </si>
  <si>
    <r>
      <rPr>
        <b/>
        <sz val="10"/>
        <color rgb="FF00602B"/>
        <rFont val="Times New Roman"/>
        <family val="1"/>
      </rPr>
      <t>SA3</t>
    </r>
    <r>
      <rPr>
        <sz val="10"/>
        <rFont val="Times New Roman"/>
        <family val="1"/>
      </rPr>
      <t>/SH3c</t>
    </r>
  </si>
  <si>
    <r>
      <rPr>
        <b/>
        <sz val="10"/>
        <color rgb="FF00602B"/>
        <rFont val="Times New Roman"/>
        <family val="1"/>
      </rPr>
      <t>SA</t>
    </r>
    <r>
      <rPr>
        <sz val="10"/>
        <color theme="1"/>
        <rFont val="Times New Roman"/>
        <family val="1"/>
      </rPr>
      <t xml:space="preserve"> / SH</t>
    </r>
  </si>
  <si>
    <r>
      <rPr>
        <sz val="10"/>
        <color theme="1"/>
        <rFont val="Times New Roman"/>
        <family val="1"/>
      </rPr>
      <t xml:space="preserve">SX3a/b / </t>
    </r>
    <r>
      <rPr>
        <b/>
        <sz val="10"/>
        <color rgb="FF00602B"/>
        <rFont val="Times New Roman"/>
        <family val="1"/>
      </rPr>
      <t>AX3a/b</t>
    </r>
  </si>
  <si>
    <t>SH / H</t>
  </si>
  <si>
    <r>
      <rPr>
        <b/>
        <sz val="10"/>
        <color rgb="FF00602B"/>
        <rFont val="Times New Roman"/>
        <family val="1"/>
      </rPr>
      <t>A2</t>
    </r>
    <r>
      <rPr>
        <sz val="10"/>
        <color theme="1"/>
        <rFont val="Times New Roman"/>
        <family val="1"/>
      </rPr>
      <t>/SA2</t>
    </r>
  </si>
  <si>
    <t>N 40° 25'</t>
  </si>
  <si>
    <t>W 03° 41'</t>
  </si>
  <si>
    <t>N 39° 33'</t>
  </si>
  <si>
    <t>E 02° 39'</t>
  </si>
  <si>
    <t>N 37° 59'</t>
  </si>
  <si>
    <t>W 01° 08'</t>
  </si>
  <si>
    <t>N 37° 09'</t>
  </si>
  <si>
    <t>W 03° 35'</t>
  </si>
  <si>
    <t>N 38° 50'</t>
  </si>
  <si>
    <t>W 02° 28'</t>
  </si>
  <si>
    <t>N 28° 11'</t>
  </si>
  <si>
    <t>W 15° 28'</t>
  </si>
  <si>
    <t>N 36° 06'</t>
  </si>
  <si>
    <t xml:space="preserve"> W 05° 21'</t>
  </si>
  <si>
    <t>4 : V-VIII</t>
  </si>
  <si>
    <t>4: II-IV, IX</t>
  </si>
  <si>
    <t>5 : IV-VIII</t>
  </si>
  <si>
    <t>1 : IX</t>
  </si>
  <si>
    <t>7 : II-III,     VI-IX, XI</t>
  </si>
  <si>
    <t>4 : I, IV-V, X</t>
  </si>
  <si>
    <t>9 : II-X</t>
  </si>
  <si>
    <t>3 : I, XI-XII</t>
  </si>
  <si>
    <t>10 : II-XI</t>
  </si>
  <si>
    <t>2: I, XII</t>
  </si>
  <si>
    <t>N 37° 51'</t>
  </si>
  <si>
    <t>W 02° 08'</t>
  </si>
  <si>
    <t>N 40° 04'</t>
  </si>
  <si>
    <t>Meteorological Office, 1973</t>
  </si>
  <si>
    <t>N 38° 22'</t>
  </si>
  <si>
    <t>W 00° 30'</t>
  </si>
  <si>
    <t>Asparago-Rhamnion          (= SA)</t>
  </si>
  <si>
    <t>Periplocion angustifoliae       (= A)</t>
  </si>
  <si>
    <t>W 04° 42'</t>
  </si>
  <si>
    <t>Paenio-Quercenion rotundifoliae     (= SH à SA)</t>
  </si>
  <si>
    <t>N 38° 53'</t>
  </si>
  <si>
    <t>W 06° 58'</t>
  </si>
  <si>
    <t>N 41° 24'</t>
  </si>
  <si>
    <t>E 02° 09'</t>
  </si>
  <si>
    <t>Quercenion ilicis      (= SH3)</t>
  </si>
  <si>
    <t>N 42° 20'</t>
  </si>
  <si>
    <r>
      <t xml:space="preserve">Begur </t>
    </r>
    <r>
      <rPr>
        <sz val="10"/>
        <color theme="1"/>
        <rFont val="Times New Roman"/>
        <family val="1"/>
      </rPr>
      <t>(Cabo Bagur)</t>
    </r>
  </si>
  <si>
    <t>N 41° 57'</t>
  </si>
  <si>
    <t>E 03° 15'</t>
  </si>
  <si>
    <t>N 39° 29'</t>
  </si>
  <si>
    <t>N 36° 32'</t>
  </si>
  <si>
    <t>W 06° 18'</t>
  </si>
  <si>
    <t>Querco-Oleion      (= SA à SH)</t>
  </si>
  <si>
    <t>non Quercetea ilicis ==&gt; SX ou AX</t>
  </si>
  <si>
    <r>
      <rPr>
        <b/>
        <sz val="10"/>
        <color rgb="FF00602B"/>
        <rFont val="Times New Roman"/>
        <family val="1"/>
      </rPr>
      <t>SX3</t>
    </r>
    <r>
      <rPr>
        <sz val="10"/>
        <color theme="1"/>
        <rFont val="Times New Roman"/>
        <family val="1"/>
      </rPr>
      <t xml:space="preserve"> / </t>
    </r>
    <r>
      <rPr>
        <sz val="10"/>
        <rFont val="Times New Roman"/>
        <family val="1"/>
      </rPr>
      <t>SH3</t>
    </r>
  </si>
  <si>
    <t>N 38° 59'</t>
  </si>
  <si>
    <t>W 03° 56'</t>
  </si>
  <si>
    <t>Quercenion rotundifoliae       (= SH à SA)</t>
  </si>
  <si>
    <t xml:space="preserve">Meteorological Office, 1973 </t>
  </si>
  <si>
    <t>Léon</t>
  </si>
  <si>
    <t>N 42° 35'</t>
  </si>
  <si>
    <t>N 41° 37'</t>
  </si>
  <si>
    <t>E 00° 38'</t>
  </si>
  <si>
    <t>Los Llanos</t>
  </si>
  <si>
    <t>Albacete ?</t>
  </si>
  <si>
    <t>base aérienne ?</t>
  </si>
  <si>
    <t>N 38° 57' ?</t>
  </si>
  <si>
    <t>697 ( !)</t>
  </si>
  <si>
    <t>E 01° 52' ?</t>
  </si>
  <si>
    <r>
      <rPr>
        <b/>
        <sz val="10"/>
        <color rgb="FF00602B"/>
        <rFont val="Times New Roman"/>
        <family val="1"/>
      </rPr>
      <t>SA3c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/ SH3c</t>
    </r>
  </si>
  <si>
    <t>N 39° 52'</t>
  </si>
  <si>
    <t>E 04° 15'</t>
  </si>
  <si>
    <t xml:space="preserve"> W 04° 25'</t>
  </si>
  <si>
    <t>N 41° 46'</t>
  </si>
  <si>
    <t>W 02° 58'</t>
  </si>
  <si>
    <t>W 04° 02'</t>
  </si>
  <si>
    <t>N 40° 49'</t>
  </si>
  <si>
    <t>E 00° 30'</t>
  </si>
  <si>
    <t>W 00° 23'</t>
  </si>
  <si>
    <t>Ramsar</t>
  </si>
  <si>
    <t>Emberger &amp; Sabeti, 1962</t>
  </si>
  <si>
    <t>Forêt caspienne : forêt dense, tempéré</t>
  </si>
  <si>
    <t xml:space="preserve">Lahidjan </t>
  </si>
  <si>
    <t>Pahlavi</t>
  </si>
  <si>
    <t>forêt dense subéquatoriale</t>
  </si>
  <si>
    <t>Eala</t>
  </si>
  <si>
    <t>Fotêt dense équatoriale</t>
  </si>
  <si>
    <t>Barathon, 1989</t>
  </si>
  <si>
    <t>steppe à alfa (carte de Bara-thon, p. 38)</t>
  </si>
  <si>
    <t>Touima</t>
  </si>
  <si>
    <t>Nom</t>
  </si>
  <si>
    <t>Date</t>
  </si>
  <si>
    <t>Titre</t>
  </si>
  <si>
    <t>Editeur</t>
  </si>
  <si>
    <t>Centre Interuniversitaire d'Etudes Méditerranéenne, Université de Poitiers</t>
  </si>
  <si>
    <t>Bassins et littoraux du Rif Oriental (Maroc). Evolution morphoclimatique et tectonique depuis le néogène supérieur</t>
  </si>
  <si>
    <t>Guide de l'Excursion Internationale de Pohytosociologie, Algérie du Nord.</t>
  </si>
  <si>
    <t>Institut National Agronomique, El Harrach, Algérie</t>
  </si>
  <si>
    <t>Eléments de climatologie</t>
  </si>
  <si>
    <r>
      <t xml:space="preserve">Barathon    </t>
    </r>
    <r>
      <rPr>
        <sz val="9"/>
        <color theme="1"/>
        <rFont val="Times New Roman"/>
        <family val="1"/>
      </rPr>
      <t>Jean-Jacques</t>
    </r>
  </si>
  <si>
    <r>
      <t>Wojterski</t>
    </r>
    <r>
      <rPr>
        <sz val="9"/>
        <color theme="1"/>
        <rFont val="Times New Roman"/>
        <family val="1"/>
      </rPr>
      <t xml:space="preserve">   Teofil</t>
    </r>
  </si>
  <si>
    <r>
      <t xml:space="preserve">Viers </t>
    </r>
    <r>
      <rPr>
        <sz val="9"/>
        <color theme="1"/>
        <rFont val="Times New Roman"/>
        <family val="1"/>
      </rPr>
      <t>Georges</t>
    </r>
  </si>
  <si>
    <r>
      <t xml:space="preserve">Estienne </t>
    </r>
    <r>
      <rPr>
        <sz val="9"/>
        <color theme="1"/>
        <rFont val="Times New Roman"/>
        <family val="1"/>
      </rPr>
      <t xml:space="preserve">Pierre &amp; Alain </t>
    </r>
    <r>
      <rPr>
        <b/>
        <sz val="9"/>
        <color theme="1"/>
        <rFont val="Times New Roman"/>
        <family val="1"/>
      </rPr>
      <t>Godard</t>
    </r>
  </si>
  <si>
    <t>Climatologie</t>
  </si>
  <si>
    <t>Armand Colin</t>
  </si>
  <si>
    <t>Fernand Nathan</t>
  </si>
  <si>
    <r>
      <t xml:space="preserve">Defaut    </t>
    </r>
    <r>
      <rPr>
        <sz val="9"/>
        <color theme="1"/>
        <rFont val="Times New Roman"/>
        <family val="1"/>
      </rPr>
      <t>Bernard</t>
    </r>
  </si>
  <si>
    <t>Un système d'étages phytoclimatiques pour le domaine paléarctique, Corrélation entre végétation et paramètres climatiques.</t>
  </si>
  <si>
    <t>Périodique</t>
  </si>
  <si>
    <t>Matériaux Entomocénotiques</t>
  </si>
  <si>
    <t>Ascete, 09 Bédeilhac</t>
  </si>
  <si>
    <t>Vers une modélisation de l'évolution climatique au Quaternaire. Relations entre climat actuel et étages de végétation dans le domaine paléarctique.</t>
  </si>
  <si>
    <t>Rapport technique</t>
  </si>
  <si>
    <t>BRGM, Orléans</t>
  </si>
  <si>
    <t>57 p + 3 tableaux h-t, + 1 climagramme h-t</t>
  </si>
  <si>
    <t>531 p + XIII planches h-t</t>
  </si>
  <si>
    <t>274 p</t>
  </si>
  <si>
    <t>224 p</t>
  </si>
  <si>
    <t>262 p</t>
  </si>
  <si>
    <t>R 33 036</t>
  </si>
  <si>
    <t>R 34 849</t>
  </si>
  <si>
    <t>Données complémentaires sur les relations entre climat actuel et étages de végétation dans le domaine paléarctique</t>
  </si>
  <si>
    <t>29 p       +        3 tableaux h-t + 3 cartes de végétation</t>
  </si>
  <si>
    <r>
      <t xml:space="preserve">Emberger </t>
    </r>
    <r>
      <rPr>
        <sz val="9"/>
        <color theme="1"/>
        <rFont val="Times New Roman"/>
        <family val="1"/>
      </rPr>
      <t>Louis &amp; H. Sabeti</t>
    </r>
  </si>
  <si>
    <t>Forêts denses intertropicales et forêts caspiennes humides</t>
  </si>
  <si>
    <t>Naturalia monspelliensis</t>
  </si>
  <si>
    <t>Pages</t>
  </si>
  <si>
    <t>1-46 ;                 1 climagramme h-t</t>
  </si>
  <si>
    <t>Tome (fascicule)</t>
  </si>
  <si>
    <t>55-61</t>
  </si>
  <si>
    <t>1962 (ou plutôt 1963)</t>
  </si>
  <si>
    <r>
      <t xml:space="preserve">Müller </t>
    </r>
    <r>
      <rPr>
        <sz val="9"/>
        <color theme="1"/>
        <rFont val="Times New Roman"/>
        <family val="1"/>
      </rPr>
      <t>M-J</t>
    </r>
  </si>
  <si>
    <t>Selected climatic data for a global set of standard stations for vegetation</t>
  </si>
  <si>
    <t>XXVIII + 306 p</t>
  </si>
  <si>
    <t>W. Junk</t>
  </si>
  <si>
    <t>Collection</t>
  </si>
  <si>
    <t>Vegetatio</t>
  </si>
  <si>
    <t>1982 (1984)</t>
  </si>
  <si>
    <t>Meteorological Office</t>
  </si>
  <si>
    <t>Tables ot Temperature, relative humidity, precipitations and sunshine for the World, Part III. Europe,</t>
  </si>
  <si>
    <t>( ?)</t>
  </si>
  <si>
    <r>
      <t xml:space="preserve">Thauvin </t>
    </r>
    <r>
      <rPr>
        <sz val="9"/>
        <color theme="1"/>
        <rFont val="Times New Roman"/>
        <family val="1"/>
      </rPr>
      <t xml:space="preserve">&amp; </t>
    </r>
    <r>
      <rPr>
        <b/>
        <sz val="9"/>
        <color theme="1"/>
        <rFont val="Times New Roman"/>
        <family val="1"/>
      </rPr>
      <t>Zivcovic</t>
    </r>
  </si>
  <si>
    <t>Service de l'hydraulique, Rabat (Maroc)</t>
  </si>
  <si>
    <t>Stations cmlimatologiques</t>
  </si>
  <si>
    <r>
      <t xml:space="preserve">Martin </t>
    </r>
    <r>
      <rPr>
        <sz val="9"/>
        <color theme="1"/>
        <rFont val="Times New Roman"/>
        <family val="1"/>
      </rPr>
      <t>Jacques</t>
    </r>
  </si>
  <si>
    <t>Le Moyen Atlas central, Etude géomorphologique.</t>
  </si>
  <si>
    <t>Notes et Mémoires</t>
  </si>
  <si>
    <t>n° 258 bis</t>
  </si>
  <si>
    <t>Service Géologique du Maroc</t>
  </si>
  <si>
    <t>445 p</t>
  </si>
  <si>
    <t>Martin 1981</t>
  </si>
  <si>
    <t>Quercenion brotero-suberis   (= SH)</t>
  </si>
  <si>
    <t>Quercenion broteroi et Quer-cenion rotun-difoliae : SH</t>
  </si>
  <si>
    <t>Quercenion brotero-suberis    (= SH)</t>
  </si>
  <si>
    <t>Rhamno-Quercion            (= SA)</t>
  </si>
  <si>
    <t>Asparago-Rhamnion           (= SA)</t>
  </si>
  <si>
    <t>Asparago-Rhamnion = SA  : par dégradation (?)</t>
  </si>
  <si>
    <t>Rhamno-Quercion = SA  : : par dégradation (?)</t>
  </si>
  <si>
    <t>N 18°</t>
  </si>
  <si>
    <t>N 15° 36'</t>
  </si>
  <si>
    <t>N 23° 58'</t>
  </si>
  <si>
    <t>Bagdad</t>
  </si>
  <si>
    <t>&lt; 50</t>
  </si>
  <si>
    <t>N 33° 20'</t>
  </si>
  <si>
    <t>9 : III-XI</t>
  </si>
  <si>
    <t>3 : XII-II</t>
  </si>
  <si>
    <t>Pakistan</t>
  </si>
  <si>
    <t>Jacocabad</t>
  </si>
  <si>
    <t>Sind</t>
  </si>
  <si>
    <t>Estienne &amp; Godard, 1970</t>
  </si>
  <si>
    <t>N 28° 18'</t>
  </si>
  <si>
    <r>
      <t xml:space="preserve">Turkmen-basy </t>
    </r>
    <r>
      <rPr>
        <sz val="10"/>
        <rFont val="Times New Roman"/>
        <family val="1"/>
      </rPr>
      <t>(Kras-novodsk)</t>
    </r>
  </si>
  <si>
    <t>2 : III, XII</t>
  </si>
  <si>
    <t>N 40°</t>
  </si>
  <si>
    <t>Islande</t>
  </si>
  <si>
    <t>Reykjavic</t>
  </si>
  <si>
    <t>N 64° 08'</t>
  </si>
  <si>
    <t>Danemark</t>
  </si>
  <si>
    <t>Féroé</t>
  </si>
  <si>
    <t>Torshavn</t>
  </si>
  <si>
    <t>N 62°</t>
  </si>
  <si>
    <t>Bodo</t>
  </si>
  <si>
    <t>Norvège</t>
  </si>
  <si>
    <t>N 67° 17'</t>
  </si>
  <si>
    <t>N 60° 24'</t>
  </si>
  <si>
    <t>Bergen</t>
  </si>
  <si>
    <t>Irlande (Eire)</t>
  </si>
  <si>
    <t>Valentia</t>
  </si>
  <si>
    <t>N 51° 56'</t>
  </si>
  <si>
    <t>Copenhague</t>
  </si>
  <si>
    <t>N 55° 46'</t>
  </si>
  <si>
    <t>Oslo</t>
  </si>
  <si>
    <t>N 59° 56'</t>
  </si>
  <si>
    <t>Stokholm</t>
  </si>
  <si>
    <t>Suède</t>
  </si>
  <si>
    <t>N 59° 21'</t>
  </si>
  <si>
    <t>Belgique</t>
  </si>
  <si>
    <t>Uccle</t>
  </si>
  <si>
    <t>N 50° 48'</t>
  </si>
  <si>
    <t>Allemagne</t>
  </si>
  <si>
    <t>Basse-Saxe</t>
  </si>
  <si>
    <t>Hanovre</t>
  </si>
  <si>
    <t>N 52° 27'</t>
  </si>
  <si>
    <t>Prague</t>
  </si>
  <si>
    <t>Tchéquie</t>
  </si>
  <si>
    <t>N 50° 06'</t>
  </si>
  <si>
    <t>Autriche</t>
  </si>
  <si>
    <t>N 48° 15'</t>
  </si>
  <si>
    <t>Croatie</t>
  </si>
  <si>
    <t>Zagreb</t>
  </si>
  <si>
    <t>Estienne &amp; Godard 1970</t>
  </si>
  <si>
    <t>N 45° 50'</t>
  </si>
  <si>
    <t>Roumanie</t>
  </si>
  <si>
    <t>Bucarest</t>
  </si>
  <si>
    <t>N 44+ 30'</t>
  </si>
  <si>
    <t>Salekhard</t>
  </si>
  <si>
    <t>Prvince, district</t>
  </si>
  <si>
    <t>Oural</t>
  </si>
  <si>
    <t>N 66° 32'</t>
  </si>
  <si>
    <t>Yakoutsk</t>
  </si>
  <si>
    <t>3 : V, VII-VIII</t>
  </si>
  <si>
    <t>Sakha (Yakoutie)</t>
  </si>
  <si>
    <t>Oïmiakon</t>
  </si>
  <si>
    <t>N 63° 16'</t>
  </si>
  <si>
    <t>2: VI-VII</t>
  </si>
  <si>
    <t>Arkhangelsk</t>
  </si>
  <si>
    <t>République, Oblast</t>
  </si>
  <si>
    <t>N 64° 35'</t>
  </si>
  <si>
    <t>N 59° 58'</t>
  </si>
  <si>
    <r>
      <t xml:space="preserve">Saint-Petersbourg </t>
    </r>
    <r>
      <rPr>
        <sz val="10"/>
        <color theme="1"/>
        <rFont val="Times New Roman"/>
        <family val="1"/>
      </rPr>
      <t>(Leningrad)</t>
    </r>
  </si>
  <si>
    <t>Minsk</t>
  </si>
  <si>
    <t>N 53° 52'</t>
  </si>
  <si>
    <t>Moscou</t>
  </si>
  <si>
    <t>N 55° 45'</t>
  </si>
  <si>
    <t>Tatarstan</t>
  </si>
  <si>
    <t>Kazan</t>
  </si>
  <si>
    <t>N 55° 47'</t>
  </si>
  <si>
    <r>
      <t xml:space="preserve">Iekaterin-bourg </t>
    </r>
    <r>
      <rPr>
        <sz val="10"/>
        <color theme="1"/>
        <rFont val="Times New Roman"/>
        <family val="1"/>
      </rPr>
      <t>(Sverdlovsk)</t>
    </r>
  </si>
  <si>
    <t>Sverdlovsk</t>
  </si>
  <si>
    <t>N 56° 48'</t>
  </si>
  <si>
    <t>Omsk</t>
  </si>
  <si>
    <t>N 54° 56'</t>
  </si>
  <si>
    <t>2 : V, VIII</t>
  </si>
  <si>
    <t>Irkoutsk</t>
  </si>
  <si>
    <t>Région</t>
  </si>
  <si>
    <t>N 52° 16'</t>
  </si>
  <si>
    <t>Khabarovsk</t>
  </si>
  <si>
    <t>N 48° 31'</t>
  </si>
  <si>
    <t>Biélorussie</t>
  </si>
  <si>
    <t>N 50° 24'</t>
  </si>
  <si>
    <t>Rostov</t>
  </si>
  <si>
    <t>(canton Appenzell)</t>
  </si>
  <si>
    <t>Säntis</t>
  </si>
  <si>
    <t>Sonnblick</t>
  </si>
  <si>
    <t>N 47° 03'</t>
  </si>
  <si>
    <t>Zugspitze</t>
  </si>
  <si>
    <t>Bavière</t>
  </si>
  <si>
    <t>3 : V-VIII</t>
  </si>
  <si>
    <t>N 43° 39'</t>
  </si>
  <si>
    <t>3 : VI-VIII</t>
  </si>
  <si>
    <t>Tirana</t>
  </si>
  <si>
    <t>Albanie</t>
  </si>
  <si>
    <t>N 41° 20'</t>
  </si>
  <si>
    <t>Liban</t>
  </si>
  <si>
    <t>Ksara</t>
  </si>
  <si>
    <t>N 33° 52'</t>
  </si>
  <si>
    <t>Estiienne &amp; Godard</t>
  </si>
  <si>
    <t>N 41° 21'</t>
  </si>
  <si>
    <t>1931-1961</t>
  </si>
  <si>
    <t>N 40° 24'</t>
  </si>
  <si>
    <t>N 38° 46'</t>
  </si>
  <si>
    <t>N 33° 53'</t>
  </si>
  <si>
    <t>9 : III-IX</t>
  </si>
  <si>
    <t>N 30° 56'</t>
  </si>
  <si>
    <t>Estienne &amp; Godard, 1970, p. 319</t>
  </si>
  <si>
    <t>2 : I-II</t>
  </si>
  <si>
    <t>Estienne &amp; Godard, 1970, p, 319</t>
  </si>
  <si>
    <t>2 : XII-I</t>
  </si>
  <si>
    <t>Estienne &amp; Godard, 1970, : 319</t>
  </si>
  <si>
    <t>Nombre d'années : pluviométrie</t>
  </si>
  <si>
    <t>Nombre d'années : températures</t>
  </si>
  <si>
    <t>Estienne &amp; Godard, 1970, p. 320</t>
  </si>
  <si>
    <t>Estienne &amp; Godard, 1970 : 320</t>
  </si>
  <si>
    <t>Estienne &amp; Godard, 1970, p, 320</t>
  </si>
  <si>
    <t>9 : X-VI</t>
  </si>
  <si>
    <r>
      <t xml:space="preserve">Mahajanga </t>
    </r>
    <r>
      <rPr>
        <sz val="10"/>
        <color theme="1"/>
        <rFont val="Times New Roman"/>
        <family val="1"/>
      </rPr>
      <t>(Majunga)</t>
    </r>
  </si>
  <si>
    <t>N 16°</t>
  </si>
  <si>
    <t>10 : X-VII</t>
  </si>
  <si>
    <t>7 : XI-V</t>
  </si>
  <si>
    <t>Estienne &amp; Godard, 1970 : p. 320</t>
  </si>
  <si>
    <t>N 12° 33'</t>
  </si>
  <si>
    <t>Sierra Leone</t>
  </si>
  <si>
    <t>Lungi</t>
  </si>
  <si>
    <t>N 08° 37'</t>
  </si>
  <si>
    <t>3 : I-III</t>
  </si>
  <si>
    <t>2 : IV, XII</t>
  </si>
  <si>
    <t>Estienne &amp; Godard, 1970, p. 321</t>
  </si>
  <si>
    <t>N 16° 43'</t>
  </si>
  <si>
    <t>10 : IX-VI</t>
  </si>
  <si>
    <t>8 : X-V</t>
  </si>
  <si>
    <t>6 : XI-IV</t>
  </si>
  <si>
    <t>Estienne &amp; Godard, 1970 : p. 321</t>
  </si>
  <si>
    <t>11 : VIII-VI</t>
  </si>
  <si>
    <r>
      <t xml:space="preserve">Sahr </t>
    </r>
    <r>
      <rPr>
        <sz val="10"/>
        <color theme="1"/>
        <rFont val="Times New Roman"/>
        <family val="1"/>
      </rPr>
      <t>(Fort-Archambault)</t>
    </r>
  </si>
  <si>
    <t>Tamatave</t>
  </si>
  <si>
    <t>Estienne &amp; Godard, 1970, p, 322</t>
  </si>
  <si>
    <t>1941-1961</t>
  </si>
  <si>
    <t>S 18° 074</t>
  </si>
  <si>
    <t>S 15° 40'</t>
  </si>
  <si>
    <t>Tananarive</t>
  </si>
  <si>
    <t>Estienne &amp; Godard, 1970, p, 323</t>
  </si>
  <si>
    <t>Ouganda</t>
  </si>
  <si>
    <t>Entebbe</t>
  </si>
  <si>
    <t>00° 00'</t>
  </si>
  <si>
    <t>Kenya</t>
  </si>
  <si>
    <t>Nairobi</t>
  </si>
  <si>
    <t>S 01° 18'</t>
  </si>
  <si>
    <t>1872-1920</t>
  </si>
  <si>
    <t>Groenland</t>
  </si>
  <si>
    <t>Angmagssalik</t>
  </si>
  <si>
    <t>Viers, 1968, p. 102</t>
  </si>
  <si>
    <t>1931-1940</t>
  </si>
  <si>
    <t>N 65°</t>
  </si>
  <si>
    <t>Sagastir</t>
  </si>
  <si>
    <t>Sibérie</t>
  </si>
  <si>
    <t>Viers, 1968, p. 104</t>
  </si>
  <si>
    <t>N 72°</t>
  </si>
  <si>
    <t>E 125°</t>
  </si>
  <si>
    <t>Viers, 1968 : p. 131</t>
  </si>
  <si>
    <t>1881-1916</t>
  </si>
  <si>
    <t>Tioumene</t>
  </si>
  <si>
    <t>Tobolsk</t>
  </si>
  <si>
    <t>Viers, 1968, p. 133</t>
  </si>
  <si>
    <t>1888-1915</t>
  </si>
  <si>
    <t>Galkino</t>
  </si>
  <si>
    <t>Vladimir</t>
  </si>
  <si>
    <t>Viers, 1968 : p. 135</t>
  </si>
  <si>
    <t>N 47°</t>
  </si>
  <si>
    <t>1897-1915</t>
  </si>
  <si>
    <t>Viers, 1968 : p. 134</t>
  </si>
  <si>
    <t>1888-1920</t>
  </si>
  <si>
    <t>Viers, 1968, p. 151</t>
  </si>
  <si>
    <t>N 17°</t>
  </si>
  <si>
    <t>Viers, 1968, p. 152</t>
  </si>
  <si>
    <t>N 23°</t>
  </si>
  <si>
    <t>1925-1960</t>
  </si>
  <si>
    <t>Viers 1968, p. 153</t>
  </si>
  <si>
    <t>N 31°</t>
  </si>
  <si>
    <t>N 25°</t>
  </si>
  <si>
    <t>1866-1920</t>
  </si>
  <si>
    <t>Viers 1968: p. 153</t>
  </si>
  <si>
    <r>
      <t>Hyderâbâd</t>
    </r>
    <r>
      <rPr>
        <sz val="10"/>
        <color theme="1"/>
        <rFont val="Times New Roman"/>
        <family val="1"/>
      </rPr>
      <t xml:space="preserve"> (Hayderabad)</t>
    </r>
  </si>
  <si>
    <t>N 49°</t>
  </si>
  <si>
    <t>4 : V, VII-IX</t>
  </si>
  <si>
    <t>2 : IV, VI</t>
  </si>
  <si>
    <t>1921-1940</t>
  </si>
  <si>
    <t>N 50°</t>
  </si>
  <si>
    <t>Viers, 1968 : p. 155</t>
  </si>
  <si>
    <r>
      <t xml:space="preserve">Gindoukoucht </t>
    </r>
    <r>
      <rPr>
        <sz val="10"/>
        <rFont val="Times New Roman"/>
        <family val="1"/>
      </rPr>
      <t>(==&gt; ?)</t>
    </r>
  </si>
  <si>
    <t>Viers 1968 : p. 155</t>
  </si>
  <si>
    <t>N 37°</t>
  </si>
  <si>
    <t>8 : IV-XI</t>
  </si>
  <si>
    <t>Viers 1968, p. 168</t>
  </si>
  <si>
    <t>7 : X-IV</t>
  </si>
  <si>
    <t>5 : VI-X</t>
  </si>
  <si>
    <t>2 : IV-V</t>
  </si>
  <si>
    <t>Zimbabwe</t>
  </si>
  <si>
    <t>Bulawayo</t>
  </si>
  <si>
    <t>Viers 1968 : p. 169</t>
  </si>
  <si>
    <t>S 20° 05'</t>
  </si>
  <si>
    <t>7 : IV-X</t>
  </si>
  <si>
    <t>Obir</t>
  </si>
  <si>
    <t>Viers, 1968 : p. 198</t>
  </si>
  <si>
    <t>1851-1923</t>
  </si>
  <si>
    <t>Tadjikistan</t>
  </si>
  <si>
    <r>
      <t>Murghob (</t>
    </r>
    <r>
      <rPr>
        <sz val="10"/>
        <rFont val="Times New Roman"/>
        <family val="1"/>
      </rPr>
      <t>Pamirski Post)</t>
    </r>
  </si>
  <si>
    <t>Viers, 1968 : p. 199</t>
  </si>
  <si>
    <t>Système Koppen-Geiger</t>
  </si>
  <si>
    <t>Dfb</t>
  </si>
  <si>
    <t>Dwb</t>
  </si>
  <si>
    <t>Rostov-sur-le-Don</t>
  </si>
  <si>
    <t>Cfa</t>
  </si>
  <si>
    <t>Iakoutsk</t>
  </si>
  <si>
    <t>Dfc</t>
  </si>
  <si>
    <t>1 : VIII</t>
  </si>
  <si>
    <t xml:space="preserve">Wojterski, 1988  : étage des cèdres et xérophytes épineux en coussins, de1200 à 1600 m </t>
  </si>
  <si>
    <t>Csa</t>
  </si>
  <si>
    <t>Wojterski, 1988</t>
  </si>
  <si>
    <t>HA / A</t>
  </si>
  <si>
    <t>2 : V, X</t>
  </si>
  <si>
    <r>
      <rPr>
        <sz val="10"/>
        <color theme="1"/>
        <rFont val="Times New Roman"/>
        <family val="1"/>
      </rPr>
      <t>SA2 /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rgb="FF00602B"/>
        <rFont val="Times New Roman"/>
        <family val="1"/>
      </rPr>
      <t>SH2</t>
    </r>
  </si>
  <si>
    <t>BWh</t>
  </si>
  <si>
    <t>BSk</t>
  </si>
  <si>
    <r>
      <t xml:space="preserve">SA3 </t>
    </r>
    <r>
      <rPr>
        <sz val="10"/>
        <rFont val="Times New Roman"/>
        <family val="1"/>
      </rPr>
      <t>/ SH3</t>
    </r>
  </si>
  <si>
    <r>
      <t xml:space="preserve">SA2 </t>
    </r>
    <r>
      <rPr>
        <sz val="10"/>
        <color theme="1"/>
        <rFont val="Times New Roman"/>
        <family val="1"/>
      </rPr>
      <t>/ SH2</t>
    </r>
  </si>
  <si>
    <t>SA / SH3</t>
  </si>
  <si>
    <r>
      <rPr>
        <b/>
        <sz val="10"/>
        <color rgb="FF00602B"/>
        <rFont val="Times New Roman"/>
        <family val="1"/>
      </rPr>
      <t xml:space="preserve">SA3 </t>
    </r>
    <r>
      <rPr>
        <sz val="10"/>
        <color theme="1"/>
        <rFont val="Times New Roman"/>
        <family val="1"/>
      </rPr>
      <t>/ SH3</t>
    </r>
  </si>
  <si>
    <r>
      <rPr>
        <sz val="10"/>
        <color theme="1"/>
        <rFont val="Times New Roman"/>
        <family val="1"/>
      </rPr>
      <t xml:space="preserve">SA2 / </t>
    </r>
    <r>
      <rPr>
        <b/>
        <sz val="10"/>
        <color rgb="FF00602B"/>
        <rFont val="Times New Roman"/>
        <family val="1"/>
      </rPr>
      <t>SH2</t>
    </r>
  </si>
  <si>
    <t>E1 / H1</t>
  </si>
  <si>
    <t>4 : VI-VIII</t>
  </si>
  <si>
    <t>BWk</t>
  </si>
  <si>
    <t>4 : II-III, XI-XII</t>
  </si>
  <si>
    <t>BSh</t>
  </si>
  <si>
    <t>N = 50 x (P+10P')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</si>
</sst>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5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FF"/>
      <name val="Times New Roman"/>
      <family val="1"/>
    </font>
    <font>
      <b/>
      <sz val="10"/>
      <color rgb="FFFF0000"/>
      <name val="Times New Roman"/>
      <family val="1"/>
    </font>
    <font>
      <i/>
      <sz val="10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color theme="1"/>
      <name val="Times New Roman"/>
      <family val="1"/>
    </font>
    <font>
      <sz val="10"/>
      <color rgb="FFC80000"/>
      <name val="Times New Roman"/>
      <family val="1"/>
    </font>
    <font>
      <b/>
      <sz val="10"/>
      <color rgb="FFC80000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rgb="FFFF00FF"/>
      <name val="Calibri"/>
      <family val="2"/>
      <scheme val="minor"/>
    </font>
    <font>
      <sz val="8"/>
      <color rgb="FFFF0000"/>
      <name val="Times New Roman"/>
      <family val="1"/>
    </font>
    <font>
      <sz val="8"/>
      <name val="Times New Roman"/>
      <family val="1"/>
    </font>
    <font>
      <u/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name val="Times New Roman"/>
      <family val="1"/>
    </font>
    <font>
      <b/>
      <u/>
      <sz val="8"/>
      <name val="Times New Roman"/>
      <family val="1"/>
    </font>
    <font>
      <sz val="10"/>
      <color rgb="FF00602B"/>
      <name val="Times New Roman"/>
      <family val="1"/>
    </font>
    <font>
      <b/>
      <sz val="10"/>
      <color rgb="FF00602B"/>
      <name val="Times New Roman"/>
      <family val="1"/>
    </font>
    <font>
      <sz val="8"/>
      <color rgb="FF00602B"/>
      <name val="Times New Roman"/>
      <family val="1"/>
    </font>
    <font>
      <i/>
      <sz val="9"/>
      <color indexed="81"/>
      <name val="Tahoma"/>
      <family val="2"/>
    </font>
    <font>
      <b/>
      <sz val="8"/>
      <color rgb="FF00602B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10"/>
      <color rgb="FFFF00FF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8989"/>
        <bgColor indexed="64"/>
      </patternFill>
    </fill>
    <fill>
      <patternFill patternType="solid">
        <fgColor rgb="FFAC75D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278A5"/>
        <bgColor indexed="64"/>
      </patternFill>
    </fill>
    <fill>
      <patternFill patternType="solid">
        <fgColor rgb="FFE86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76933C"/>
        <bgColor indexed="64"/>
      </patternFill>
    </fill>
    <fill>
      <patternFill patternType="solid">
        <fgColor rgb="FFFFE9A3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AB"/>
        <bgColor indexed="64"/>
      </patternFill>
    </fill>
    <fill>
      <patternFill patternType="solid">
        <fgColor rgb="FFFFB7FF"/>
        <bgColor indexed="64"/>
      </patternFill>
    </fill>
    <fill>
      <patternFill patternType="solid">
        <fgColor rgb="FF93D1FF"/>
        <bgColor indexed="64"/>
      </patternFill>
    </fill>
    <fill>
      <patternFill patternType="solid">
        <fgColor rgb="FFB3EBFF"/>
        <bgColor indexed="64"/>
      </patternFill>
    </fill>
    <fill>
      <patternFill patternType="solid">
        <fgColor rgb="FF75A3FF"/>
        <bgColor indexed="64"/>
      </patternFill>
    </fill>
    <fill>
      <patternFill patternType="solid">
        <fgColor rgb="FFDA96C9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ABFC4"/>
        <bgColor indexed="64"/>
      </patternFill>
    </fill>
    <fill>
      <patternFill patternType="solid">
        <fgColor rgb="FFFCD5E9"/>
        <bgColor indexed="64"/>
      </patternFill>
    </fill>
    <fill>
      <patternFill patternType="solid">
        <fgColor rgb="FFFFE9D8"/>
        <bgColor indexed="64"/>
      </patternFill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3">
    <xf numFmtId="0" fontId="0" fillId="0" borderId="0" xfId="0"/>
    <xf numFmtId="0" fontId="3" fillId="0" borderId="0" xfId="0" applyFont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5" fillId="4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9" fillId="3" borderId="0" xfId="0" applyNumberFormat="1" applyFont="1" applyFill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left" vertical="center" wrapText="1"/>
    </xf>
    <xf numFmtId="0" fontId="6" fillId="2" borderId="0" xfId="0" applyNumberFormat="1" applyFont="1" applyFill="1" applyAlignment="1">
      <alignment horizontal="left" vertical="center" wrapText="1"/>
    </xf>
    <xf numFmtId="0" fontId="6" fillId="0" borderId="0" xfId="0" applyNumberFormat="1" applyFont="1" applyAlignment="1">
      <alignment horizontal="center" vertical="center" wrapText="1"/>
    </xf>
    <xf numFmtId="0" fontId="7" fillId="0" borderId="0" xfId="0" applyNumberFormat="1" applyFont="1" applyFill="1" applyAlignment="1">
      <alignment horizontal="left" vertical="center" wrapText="1"/>
    </xf>
    <xf numFmtId="0" fontId="5" fillId="4" borderId="0" xfId="0" applyNumberFormat="1" applyFont="1" applyFill="1" applyAlignment="1">
      <alignment horizontal="left" vertical="center" wrapText="1"/>
    </xf>
    <xf numFmtId="0" fontId="3" fillId="0" borderId="0" xfId="0" applyNumberFormat="1" applyFont="1" applyAlignment="1">
      <alignment horizontal="left" vertical="center" wrapText="1"/>
    </xf>
    <xf numFmtId="2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1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164" fontId="6" fillId="2" borderId="0" xfId="0" applyNumberFormat="1" applyFont="1" applyFill="1" applyAlignment="1">
      <alignment horizontal="center" vertical="center" wrapText="1"/>
    </xf>
    <xf numFmtId="1" fontId="6" fillId="2" borderId="0" xfId="0" applyNumberFormat="1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5" fillId="3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164" fontId="6" fillId="0" borderId="0" xfId="0" applyNumberFormat="1" applyFont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horizontal="left" vertical="center" wrapText="1"/>
    </xf>
    <xf numFmtId="0" fontId="3" fillId="5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20" fontId="3" fillId="0" borderId="0" xfId="0" applyNumberFormat="1" applyFont="1" applyAlignment="1">
      <alignment horizontal="center" vertical="center"/>
    </xf>
    <xf numFmtId="0" fontId="5" fillId="6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164" fontId="3" fillId="2" borderId="0" xfId="0" applyNumberFormat="1" applyFont="1" applyFill="1" applyAlignment="1">
      <alignment horizontal="center" vertical="center" wrapText="1"/>
    </xf>
    <xf numFmtId="1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9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1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11" fillId="0" borderId="0" xfId="0" applyNumberFormat="1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1" fillId="7" borderId="0" xfId="0" applyFont="1" applyFill="1" applyAlignment="1">
      <alignment horizontal="center" vertical="center" wrapText="1"/>
    </xf>
    <xf numFmtId="0" fontId="3" fillId="7" borderId="0" xfId="0" applyFont="1" applyFill="1" applyAlignment="1">
      <alignment horizontal="center" vertical="center" wrapText="1"/>
    </xf>
    <xf numFmtId="0" fontId="5" fillId="7" borderId="0" xfId="0" applyFont="1" applyFill="1" applyAlignment="1">
      <alignment horizontal="center" vertical="center" wrapText="1"/>
    </xf>
    <xf numFmtId="0" fontId="11" fillId="9" borderId="0" xfId="0" applyFont="1" applyFill="1" applyAlignment="1">
      <alignment horizontal="center" vertical="center" wrapText="1"/>
    </xf>
    <xf numFmtId="0" fontId="3" fillId="9" borderId="0" xfId="0" applyFont="1" applyFill="1" applyAlignment="1">
      <alignment horizontal="center" vertical="center" wrapText="1"/>
    </xf>
    <xf numFmtId="0" fontId="5" fillId="9" borderId="0" xfId="0" applyFont="1" applyFill="1" applyAlignment="1">
      <alignment horizontal="center" vertical="center" wrapText="1"/>
    </xf>
    <xf numFmtId="0" fontId="10" fillId="7" borderId="0" xfId="0" applyFont="1" applyFill="1" applyAlignment="1">
      <alignment horizontal="center" vertical="center" wrapText="1"/>
    </xf>
    <xf numFmtId="0" fontId="10" fillId="9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9" borderId="0" xfId="0" applyFont="1" applyFill="1" applyAlignment="1">
      <alignment horizontal="left" vertical="center"/>
    </xf>
    <xf numFmtId="0" fontId="3" fillId="7" borderId="0" xfId="0" applyFont="1" applyFill="1" applyAlignment="1">
      <alignment horizontal="left" vertical="center"/>
    </xf>
    <xf numFmtId="0" fontId="10" fillId="10" borderId="0" xfId="0" applyFont="1" applyFill="1" applyAlignment="1">
      <alignment horizontal="center" vertical="center" wrapText="1"/>
    </xf>
    <xf numFmtId="0" fontId="3" fillId="10" borderId="0" xfId="0" applyFont="1" applyFill="1" applyAlignment="1">
      <alignment horizontal="left" vertical="center"/>
    </xf>
    <xf numFmtId="0" fontId="3" fillId="10" borderId="0" xfId="0" applyFont="1" applyFill="1" applyAlignment="1">
      <alignment horizontal="center" vertical="center" wrapText="1"/>
    </xf>
    <xf numFmtId="0" fontId="5" fillId="10" borderId="0" xfId="0" applyFont="1" applyFill="1" applyAlignment="1">
      <alignment horizontal="center" vertical="center" wrapText="1"/>
    </xf>
    <xf numFmtId="0" fontId="11" fillId="10" borderId="0" xfId="0" applyFont="1" applyFill="1" applyAlignment="1">
      <alignment horizontal="center" vertical="center" wrapText="1"/>
    </xf>
    <xf numFmtId="0" fontId="3" fillId="11" borderId="0" xfId="0" applyFont="1" applyFill="1" applyAlignment="1">
      <alignment horizontal="center" vertical="center" wrapText="1"/>
    </xf>
    <xf numFmtId="0" fontId="5" fillId="11" borderId="0" xfId="0" applyFont="1" applyFill="1" applyAlignment="1">
      <alignment horizontal="center" vertical="center" wrapText="1"/>
    </xf>
    <xf numFmtId="0" fontId="3" fillId="12" borderId="0" xfId="0" applyFont="1" applyFill="1" applyAlignment="1">
      <alignment horizontal="left" vertical="center"/>
    </xf>
    <xf numFmtId="0" fontId="3" fillId="12" borderId="0" xfId="0" applyFont="1" applyFill="1" applyAlignment="1">
      <alignment horizontal="center" vertical="center" wrapText="1"/>
    </xf>
    <xf numFmtId="0" fontId="3" fillId="13" borderId="0" xfId="0" applyFont="1" applyFill="1" applyAlignment="1">
      <alignment horizontal="center" vertical="center" wrapText="1"/>
    </xf>
    <xf numFmtId="0" fontId="3" fillId="14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13" borderId="0" xfId="0" applyFont="1" applyFill="1" applyAlignment="1">
      <alignment horizontal="left" vertical="center"/>
    </xf>
    <xf numFmtId="0" fontId="3" fillId="15" borderId="0" xfId="0" applyFont="1" applyFill="1" applyAlignment="1">
      <alignment horizontal="center" vertical="center" wrapText="1"/>
    </xf>
    <xf numFmtId="0" fontId="5" fillId="15" borderId="0" xfId="0" applyFont="1" applyFill="1" applyAlignment="1">
      <alignment horizontal="center" vertical="center" wrapText="1"/>
    </xf>
    <xf numFmtId="0" fontId="5" fillId="14" borderId="0" xfId="0" applyFont="1" applyFill="1" applyAlignment="1">
      <alignment horizontal="center" vertical="center" wrapText="1"/>
    </xf>
    <xf numFmtId="0" fontId="9" fillId="14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13" borderId="0" xfId="0" applyFont="1" applyFill="1" applyAlignment="1">
      <alignment horizontal="center" vertical="center" wrapText="1"/>
    </xf>
    <xf numFmtId="0" fontId="5" fillId="1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5" fillId="16" borderId="0" xfId="0" applyFont="1" applyFill="1" applyAlignment="1">
      <alignment horizontal="center" vertical="center" wrapText="1"/>
    </xf>
    <xf numFmtId="0" fontId="5" fillId="17" borderId="0" xfId="0" applyFont="1" applyFill="1" applyAlignment="1">
      <alignment horizontal="center" vertical="center" wrapText="1"/>
    </xf>
    <xf numFmtId="0" fontId="5" fillId="18" borderId="0" xfId="0" applyFont="1" applyFill="1" applyAlignment="1">
      <alignment horizontal="center" vertical="center" wrapText="1"/>
    </xf>
    <xf numFmtId="0" fontId="5" fillId="19" borderId="0" xfId="0" applyFont="1" applyFill="1" applyAlignment="1">
      <alignment horizontal="center" vertical="center" wrapText="1"/>
    </xf>
    <xf numFmtId="0" fontId="5" fillId="20" borderId="0" xfId="0" applyFont="1" applyFill="1" applyAlignment="1">
      <alignment horizontal="center" vertical="center" wrapText="1"/>
    </xf>
    <xf numFmtId="0" fontId="5" fillId="21" borderId="0" xfId="0" applyFont="1" applyFill="1" applyAlignment="1">
      <alignment horizontal="center" vertical="center" wrapText="1"/>
    </xf>
    <xf numFmtId="0" fontId="5" fillId="22" borderId="0" xfId="0" applyFont="1" applyFill="1" applyAlignment="1">
      <alignment horizontal="center" vertical="center" wrapText="1"/>
    </xf>
    <xf numFmtId="0" fontId="9" fillId="23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14" borderId="0" xfId="0" applyFont="1" applyFill="1" applyAlignment="1">
      <alignment horizontal="center" vertical="center"/>
    </xf>
    <xf numFmtId="0" fontId="5" fillId="12" borderId="0" xfId="0" applyFont="1" applyFill="1" applyAlignment="1">
      <alignment horizontal="center" vertical="center"/>
    </xf>
    <xf numFmtId="0" fontId="5" fillId="13" borderId="0" xfId="0" applyFont="1" applyFill="1" applyAlignment="1">
      <alignment horizontal="center" vertical="center"/>
    </xf>
    <xf numFmtId="0" fontId="5" fillId="10" borderId="0" xfId="0" applyFont="1" applyFill="1" applyAlignment="1">
      <alignment horizontal="center" vertical="center"/>
    </xf>
    <xf numFmtId="0" fontId="5" fillId="9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0" fontId="5" fillId="8" borderId="0" xfId="0" applyFont="1" applyFill="1" applyAlignment="1">
      <alignment horizontal="center" vertical="center"/>
    </xf>
    <xf numFmtId="0" fontId="5" fillId="16" borderId="0" xfId="0" applyFont="1" applyFill="1" applyAlignment="1">
      <alignment horizontal="center" vertical="center"/>
    </xf>
    <xf numFmtId="0" fontId="5" fillId="17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17" borderId="0" xfId="0" applyFont="1" applyFill="1" applyAlignment="1">
      <alignment horizontal="center" vertical="center"/>
    </xf>
    <xf numFmtId="0" fontId="9" fillId="18" borderId="0" xfId="0" applyNumberFormat="1" applyFont="1" applyFill="1" applyAlignment="1">
      <alignment horizontal="center" vertical="center" wrapText="1"/>
    </xf>
    <xf numFmtId="0" fontId="5" fillId="8" borderId="0" xfId="0" applyNumberFormat="1" applyFont="1" applyFill="1" applyAlignment="1">
      <alignment horizontal="center" vertical="center" wrapText="1"/>
    </xf>
    <xf numFmtId="0" fontId="5" fillId="24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Fill="1" applyAlignment="1">
      <alignment horizontal="center" vertical="center" wrapText="1"/>
    </xf>
    <xf numFmtId="0" fontId="9" fillId="24" borderId="0" xfId="0" applyNumberFormat="1" applyFont="1" applyFill="1" applyAlignment="1">
      <alignment horizontal="center" vertical="center" wrapText="1"/>
    </xf>
    <xf numFmtId="0" fontId="11" fillId="24" borderId="0" xfId="0" applyNumberFormat="1" applyFont="1" applyFill="1" applyAlignment="1">
      <alignment horizontal="center" vertical="center" wrapText="1"/>
    </xf>
    <xf numFmtId="0" fontId="5" fillId="25" borderId="0" xfId="0" applyFont="1" applyFill="1" applyAlignment="1">
      <alignment horizontal="center" vertical="center" wrapText="1"/>
    </xf>
    <xf numFmtId="0" fontId="5" fillId="26" borderId="0" xfId="0" applyFont="1" applyFill="1" applyAlignment="1">
      <alignment horizontal="center" vertical="center" wrapText="1"/>
    </xf>
    <xf numFmtId="0" fontId="5" fillId="27" borderId="0" xfId="0" applyNumberFormat="1" applyFont="1" applyFill="1" applyAlignment="1">
      <alignment horizontal="center" vertical="center" wrapText="1"/>
    </xf>
    <xf numFmtId="0" fontId="5" fillId="14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0" fontId="5" fillId="25" borderId="0" xfId="0" applyFont="1" applyFill="1" applyAlignment="1">
      <alignment horizontal="center" vertical="center"/>
    </xf>
    <xf numFmtId="0" fontId="5" fillId="24" borderId="0" xfId="0" applyNumberFormat="1" applyFont="1" applyFill="1" applyAlignment="1">
      <alignment horizontal="center" vertical="center"/>
    </xf>
    <xf numFmtId="0" fontId="5" fillId="26" borderId="0" xfId="0" applyFont="1" applyFill="1" applyAlignment="1">
      <alignment horizontal="center" vertical="center"/>
    </xf>
    <xf numFmtId="0" fontId="5" fillId="27" borderId="0" xfId="0" applyNumberFormat="1" applyFont="1" applyFill="1" applyAlignment="1">
      <alignment horizontal="center" vertical="center"/>
    </xf>
    <xf numFmtId="0" fontId="5" fillId="28" borderId="0" xfId="0" applyNumberFormat="1" applyFont="1" applyFill="1" applyAlignment="1">
      <alignment horizontal="center" vertical="center"/>
    </xf>
    <xf numFmtId="0" fontId="5" fillId="29" borderId="0" xfId="0" applyNumberFormat="1" applyFont="1" applyFill="1" applyAlignment="1">
      <alignment horizontal="center" vertical="center"/>
    </xf>
    <xf numFmtId="0" fontId="9" fillId="17" borderId="0" xfId="0" applyNumberFormat="1" applyFont="1" applyFill="1" applyAlignment="1">
      <alignment horizontal="center" vertical="center" wrapText="1"/>
    </xf>
    <xf numFmtId="0" fontId="5" fillId="17" borderId="0" xfId="0" applyNumberFormat="1" applyFont="1" applyFill="1" applyAlignment="1">
      <alignment horizontal="center" vertical="center" wrapText="1"/>
    </xf>
    <xf numFmtId="0" fontId="11" fillId="17" borderId="0" xfId="0" applyNumberFormat="1" applyFont="1" applyFill="1" applyAlignment="1">
      <alignment horizontal="center" vertical="center" wrapText="1"/>
    </xf>
    <xf numFmtId="0" fontId="11" fillId="28" borderId="0" xfId="0" applyNumberFormat="1" applyFont="1" applyFill="1" applyAlignment="1">
      <alignment horizontal="center" vertical="center" wrapText="1"/>
    </xf>
    <xf numFmtId="0" fontId="9" fillId="28" borderId="0" xfId="0" applyNumberFormat="1" applyFont="1" applyFill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0" fontId="9" fillId="27" borderId="0" xfId="0" applyNumberFormat="1" applyFont="1" applyFill="1" applyAlignment="1">
      <alignment horizontal="center" vertical="center" wrapText="1"/>
    </xf>
    <xf numFmtId="0" fontId="11" fillId="27" borderId="0" xfId="0" applyNumberFormat="1" applyFont="1" applyFill="1" applyAlignment="1">
      <alignment horizontal="center" vertical="center" wrapText="1"/>
    </xf>
    <xf numFmtId="0" fontId="11" fillId="19" borderId="0" xfId="0" applyNumberFormat="1" applyFont="1" applyFill="1" applyAlignment="1">
      <alignment horizontal="center" vertical="center" wrapText="1"/>
    </xf>
    <xf numFmtId="0" fontId="9" fillId="22" borderId="0" xfId="0" applyNumberFormat="1" applyFont="1" applyFill="1" applyAlignment="1">
      <alignment horizontal="center" vertical="center" wrapText="1"/>
    </xf>
    <xf numFmtId="0" fontId="5" fillId="26" borderId="0" xfId="0" applyNumberFormat="1" applyFont="1" applyFill="1" applyAlignment="1">
      <alignment horizontal="center" vertical="center" wrapText="1"/>
    </xf>
    <xf numFmtId="0" fontId="9" fillId="26" borderId="0" xfId="0" applyNumberFormat="1" applyFont="1" applyFill="1" applyAlignment="1">
      <alignment horizontal="center" vertical="center" wrapText="1"/>
    </xf>
    <xf numFmtId="0" fontId="9" fillId="25" borderId="0" xfId="0" applyNumberFormat="1" applyFont="1" applyFill="1" applyAlignment="1">
      <alignment horizontal="center" vertical="center" wrapText="1"/>
    </xf>
    <xf numFmtId="0" fontId="5" fillId="21" borderId="0" xfId="0" applyNumberFormat="1" applyFont="1" applyFill="1" applyAlignment="1">
      <alignment horizontal="center" vertical="center" wrapText="1"/>
    </xf>
    <xf numFmtId="0" fontId="5" fillId="18" borderId="0" xfId="0" applyNumberFormat="1" applyFont="1" applyFill="1" applyAlignment="1">
      <alignment horizontal="center" vertical="center"/>
    </xf>
    <xf numFmtId="0" fontId="11" fillId="18" borderId="0" xfId="0" applyNumberFormat="1" applyFont="1" applyFill="1" applyAlignment="1">
      <alignment horizontal="center" vertical="center" wrapText="1"/>
    </xf>
    <xf numFmtId="0" fontId="9" fillId="29" borderId="0" xfId="0" applyNumberFormat="1" applyFont="1" applyFill="1" applyAlignment="1">
      <alignment horizontal="center" vertical="center" wrapText="1"/>
    </xf>
    <xf numFmtId="0" fontId="7" fillId="14" borderId="0" xfId="0" applyNumberFormat="1" applyFont="1" applyFill="1" applyAlignment="1">
      <alignment horizontal="center" vertical="center" wrapText="1"/>
    </xf>
    <xf numFmtId="0" fontId="9" fillId="19" borderId="0" xfId="0" applyNumberFormat="1" applyFont="1" applyFill="1" applyAlignment="1">
      <alignment horizontal="center" vertical="center" wrapText="1"/>
    </xf>
    <xf numFmtId="0" fontId="7" fillId="18" borderId="0" xfId="0" applyNumberFormat="1" applyFont="1" applyFill="1" applyAlignment="1">
      <alignment horizontal="center" vertical="center" wrapText="1"/>
    </xf>
    <xf numFmtId="0" fontId="5" fillId="30" borderId="0" xfId="0" applyFont="1" applyFill="1" applyAlignment="1">
      <alignment horizontal="center" vertical="center"/>
    </xf>
    <xf numFmtId="0" fontId="5" fillId="30" borderId="0" xfId="0" applyFont="1" applyFill="1" applyAlignment="1">
      <alignment horizontal="center" vertical="center" wrapText="1"/>
    </xf>
    <xf numFmtId="0" fontId="5" fillId="27" borderId="0" xfId="0" applyFont="1" applyFill="1" applyAlignment="1">
      <alignment horizontal="center" vertical="center" wrapText="1"/>
    </xf>
    <xf numFmtId="0" fontId="3" fillId="14" borderId="0" xfId="0" applyFont="1" applyFill="1" applyAlignment="1">
      <alignment horizontal="center" vertical="center" wrapText="1"/>
    </xf>
    <xf numFmtId="0" fontId="4" fillId="15" borderId="0" xfId="0" applyFont="1" applyFill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11" fillId="19" borderId="0" xfId="0" applyFont="1" applyFill="1" applyAlignment="1">
      <alignment horizontal="center" vertical="center" wrapText="1"/>
    </xf>
    <xf numFmtId="0" fontId="11" fillId="25" borderId="0" xfId="0" applyFont="1" applyFill="1" applyAlignment="1">
      <alignment horizontal="center" vertical="center" wrapText="1"/>
    </xf>
    <xf numFmtId="0" fontId="11" fillId="26" borderId="0" xfId="0" applyFont="1" applyFill="1" applyAlignment="1">
      <alignment horizontal="center" vertical="center" wrapText="1"/>
    </xf>
    <xf numFmtId="0" fontId="11" fillId="21" borderId="0" xfId="0" applyFont="1" applyFill="1" applyAlignment="1">
      <alignment horizontal="center" vertical="center" wrapText="1"/>
    </xf>
    <xf numFmtId="0" fontId="3" fillId="25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11" fillId="30" borderId="0" xfId="0" applyFont="1" applyFill="1" applyAlignment="1">
      <alignment horizontal="center" vertical="center" wrapText="1"/>
    </xf>
    <xf numFmtId="0" fontId="3" fillId="22" borderId="0" xfId="0" applyFont="1" applyFill="1" applyAlignment="1">
      <alignment horizontal="center" vertical="center" wrapText="1"/>
    </xf>
    <xf numFmtId="0" fontId="3" fillId="21" borderId="0" xfId="0" applyFont="1" applyFill="1" applyAlignment="1">
      <alignment horizontal="center" vertical="center" wrapText="1"/>
    </xf>
    <xf numFmtId="0" fontId="5" fillId="23" borderId="0" xfId="0" applyFont="1" applyFill="1" applyAlignment="1">
      <alignment horizontal="center" vertical="center" wrapText="1"/>
    </xf>
    <xf numFmtId="0" fontId="3" fillId="23" borderId="0" xfId="0" applyFont="1" applyFill="1" applyAlignment="1">
      <alignment horizontal="center" vertical="center" wrapText="1"/>
    </xf>
    <xf numFmtId="0" fontId="3" fillId="20" borderId="0" xfId="0" applyFont="1" applyFill="1" applyAlignment="1">
      <alignment horizontal="center" vertical="center" wrapText="1"/>
    </xf>
    <xf numFmtId="0" fontId="3" fillId="19" borderId="0" xfId="0" applyFont="1" applyFill="1" applyAlignment="1">
      <alignment horizontal="center" vertical="center" wrapText="1"/>
    </xf>
    <xf numFmtId="0" fontId="5" fillId="26" borderId="0" xfId="0" applyFont="1" applyFill="1" applyAlignment="1">
      <alignment horizontal="center" wrapText="1"/>
    </xf>
    <xf numFmtId="0" fontId="5" fillId="25" borderId="0" xfId="0" applyFont="1" applyFill="1" applyAlignment="1">
      <alignment horizontal="center" wrapText="1"/>
    </xf>
    <xf numFmtId="0" fontId="9" fillId="25" borderId="0" xfId="0" applyFont="1" applyFill="1" applyAlignment="1">
      <alignment horizontal="center" vertical="center" wrapText="1"/>
    </xf>
    <xf numFmtId="1" fontId="9" fillId="0" borderId="0" xfId="0" applyNumberFormat="1" applyFont="1" applyFill="1" applyAlignment="1">
      <alignment horizontal="center" vertical="center" wrapText="1"/>
    </xf>
    <xf numFmtId="0" fontId="9" fillId="26" borderId="0" xfId="0" applyFont="1" applyFill="1" applyAlignment="1">
      <alignment horizontal="center" vertical="center" wrapText="1"/>
    </xf>
    <xf numFmtId="0" fontId="11" fillId="18" borderId="0" xfId="0" applyFont="1" applyFill="1" applyAlignment="1">
      <alignment horizontal="center" vertical="center" wrapText="1"/>
    </xf>
    <xf numFmtId="0" fontId="11" fillId="17" borderId="0" xfId="0" applyFont="1" applyFill="1" applyAlignment="1">
      <alignment horizontal="center" vertical="center" wrapText="1"/>
    </xf>
    <xf numFmtId="0" fontId="9" fillId="17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0" fontId="3" fillId="0" borderId="0" xfId="0" applyNumberFormat="1" applyFont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7" fillId="19" borderId="0" xfId="0" applyFont="1" applyFill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14" fillId="0" borderId="0" xfId="0" applyNumberFormat="1" applyFont="1"/>
    <xf numFmtId="1" fontId="14" fillId="0" borderId="0" xfId="0" applyNumberFormat="1" applyFont="1"/>
    <xf numFmtId="0" fontId="23" fillId="0" borderId="0" xfId="0" applyFont="1" applyAlignment="1">
      <alignment horizontal="center" vertical="center" wrapText="1"/>
    </xf>
    <xf numFmtId="0" fontId="23" fillId="25" borderId="0" xfId="0" applyFont="1" applyFill="1" applyAlignment="1">
      <alignment horizontal="center" vertical="center" wrapText="1"/>
    </xf>
    <xf numFmtId="0" fontId="23" fillId="26" borderId="0" xfId="0" applyFont="1" applyFill="1" applyAlignment="1">
      <alignment horizontal="center" vertical="center" wrapText="1"/>
    </xf>
    <xf numFmtId="0" fontId="23" fillId="17" borderId="0" xfId="0" applyFont="1" applyFill="1" applyAlignment="1">
      <alignment horizontal="center" vertical="center" wrapText="1"/>
    </xf>
    <xf numFmtId="0" fontId="23" fillId="14" borderId="0" xfId="0" applyFont="1" applyFill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0" fontId="23" fillId="3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3" fillId="25" borderId="0" xfId="0" applyNumberFormat="1" applyFont="1" applyFill="1" applyAlignment="1">
      <alignment horizontal="center" vertical="center" wrapText="1"/>
    </xf>
    <xf numFmtId="0" fontId="23" fillId="19" borderId="0" xfId="0" applyFont="1" applyFill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 wrapText="1"/>
    </xf>
    <xf numFmtId="0" fontId="5" fillId="18" borderId="0" xfId="0" applyNumberFormat="1" applyFont="1" applyFill="1" applyAlignment="1">
      <alignment horizontal="center" vertical="center" wrapText="1"/>
    </xf>
    <xf numFmtId="0" fontId="5" fillId="28" borderId="0" xfId="0" applyNumberFormat="1" applyFont="1" applyFill="1" applyAlignment="1">
      <alignment horizontal="center" vertical="center" wrapText="1"/>
    </xf>
    <xf numFmtId="0" fontId="5" fillId="29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14" borderId="0" xfId="0" applyFont="1" applyFill="1" applyAlignment="1">
      <alignment horizontal="left" vertical="center" wrapText="1"/>
    </xf>
    <xf numFmtId="0" fontId="3" fillId="12" borderId="0" xfId="0" applyFont="1" applyFill="1" applyAlignment="1">
      <alignment horizontal="left" vertical="center" wrapText="1"/>
    </xf>
    <xf numFmtId="0" fontId="3" fillId="13" borderId="0" xfId="0" applyFont="1" applyFill="1" applyAlignment="1">
      <alignment horizontal="left" vertical="center" wrapText="1"/>
    </xf>
    <xf numFmtId="0" fontId="3" fillId="10" borderId="0" xfId="0" applyFont="1" applyFill="1" applyAlignment="1">
      <alignment horizontal="left" vertical="center" wrapText="1"/>
    </xf>
    <xf numFmtId="0" fontId="3" fillId="9" borderId="0" xfId="0" applyFont="1" applyFill="1" applyAlignment="1">
      <alignment horizontal="left" vertical="center" wrapText="1"/>
    </xf>
    <xf numFmtId="0" fontId="3" fillId="7" borderId="0" xfId="0" applyFont="1" applyFill="1" applyAlignment="1">
      <alignment horizontal="left" vertical="center" wrapText="1"/>
    </xf>
    <xf numFmtId="2" fontId="6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1" fontId="3" fillId="0" borderId="0" xfId="0" applyNumberFormat="1" applyFont="1" applyAlignment="1">
      <alignment horizontal="center" wrapText="1"/>
    </xf>
    <xf numFmtId="1" fontId="6" fillId="0" borderId="0" xfId="0" applyNumberFormat="1" applyFont="1" applyAlignment="1">
      <alignment horizontal="center" wrapText="1"/>
    </xf>
    <xf numFmtId="0" fontId="30" fillId="0" borderId="0" xfId="0" applyFont="1" applyAlignment="1">
      <alignment horizontal="center" wrapText="1"/>
    </xf>
    <xf numFmtId="0" fontId="5" fillId="0" borderId="0" xfId="0" applyNumberFormat="1" applyFont="1" applyFill="1" applyAlignment="1">
      <alignment horizontal="left" vertical="center" wrapText="1"/>
    </xf>
    <xf numFmtId="0" fontId="9" fillId="3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14" fillId="0" borderId="0" xfId="0" applyFont="1"/>
    <xf numFmtId="0" fontId="0" fillId="0" borderId="0" xfId="0" applyAlignment="1">
      <alignment horizontal="left"/>
    </xf>
    <xf numFmtId="0" fontId="33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02B"/>
      <color rgb="FFFABF8F"/>
      <color rgb="FFFCD5B4"/>
      <color rgb="FFFF00FF"/>
      <color rgb="FFDA9694"/>
      <color rgb="FFFFFFAB"/>
      <color rgb="FFB3EBFF"/>
      <color rgb="FFFFE9A3"/>
      <color rgb="FFAC75D5"/>
      <color rgb="FFD278A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L68"/>
  <sheetViews>
    <sheetView workbookViewId="0">
      <pane xSplit="1" topLeftCell="B1" activePane="topRight" state="frozen"/>
      <selection pane="topRight" activeCell="AR29" sqref="AR29"/>
    </sheetView>
  </sheetViews>
  <sheetFormatPr baseColWidth="10" defaultRowHeight="12.75" x14ac:dyDescent="0.25"/>
  <cols>
    <col min="1" max="1" width="29.28515625" style="7" customWidth="1"/>
    <col min="2" max="10" width="11.42578125" style="9"/>
    <col min="11" max="12" width="12.7109375" style="9" customWidth="1"/>
    <col min="13" max="35" width="11.42578125" style="9"/>
    <col min="36" max="37" width="12.7109375" style="9" customWidth="1"/>
    <col min="38" max="51" width="11.42578125" style="9"/>
    <col min="52" max="52" width="11.42578125" style="16"/>
    <col min="53" max="16384" width="11.42578125" style="9"/>
  </cols>
  <sheetData>
    <row r="1" spans="1:63" s="3" customFormat="1" ht="25.5" x14ac:dyDescent="0.25">
      <c r="A1" s="4" t="s">
        <v>24</v>
      </c>
      <c r="X1" s="66" t="s">
        <v>26</v>
      </c>
      <c r="Y1" s="66" t="s">
        <v>27</v>
      </c>
      <c r="Z1" s="66"/>
      <c r="AA1" s="66"/>
      <c r="AB1" s="66" t="s">
        <v>28</v>
      </c>
      <c r="AC1" s="66"/>
      <c r="AD1" s="66"/>
      <c r="AE1" s="66"/>
      <c r="AF1" s="66"/>
      <c r="AG1" s="66"/>
      <c r="AH1" s="66"/>
      <c r="AI1" s="66"/>
      <c r="AJ1" s="66"/>
      <c r="AK1" s="66"/>
      <c r="AL1" s="66"/>
      <c r="AR1" s="9"/>
      <c r="AZ1" s="14"/>
    </row>
    <row r="2" spans="1:63" s="3" customFormat="1" ht="25.5" x14ac:dyDescent="0.25">
      <c r="A2" s="6" t="s">
        <v>23</v>
      </c>
      <c r="B2" s="2" t="s">
        <v>8</v>
      </c>
      <c r="C2" s="2"/>
      <c r="D2" s="3" t="s">
        <v>892</v>
      </c>
      <c r="E2" s="3" t="s">
        <v>892</v>
      </c>
      <c r="F2" s="3" t="s">
        <v>999</v>
      </c>
      <c r="G2" s="3" t="s">
        <v>1035</v>
      </c>
      <c r="H2" s="3" t="s">
        <v>1044</v>
      </c>
      <c r="I2" s="3" t="s">
        <v>1001</v>
      </c>
      <c r="J2" s="3" t="s">
        <v>961</v>
      </c>
      <c r="K2" s="3" t="s">
        <v>1005</v>
      </c>
      <c r="L2" s="3" t="s">
        <v>2351</v>
      </c>
      <c r="M2" s="3" t="s">
        <v>887</v>
      </c>
      <c r="N2" s="3" t="s">
        <v>1037</v>
      </c>
      <c r="O2" s="3" t="s">
        <v>1012</v>
      </c>
      <c r="P2" s="3" t="s">
        <v>1012</v>
      </c>
      <c r="Q2" s="3" t="s">
        <v>1040</v>
      </c>
      <c r="R2" s="3" t="s">
        <v>1025</v>
      </c>
      <c r="S2" s="3" t="s">
        <v>1025</v>
      </c>
      <c r="T2" s="3" t="s">
        <v>1025</v>
      </c>
      <c r="U2" s="3" t="s">
        <v>993</v>
      </c>
      <c r="V2" s="3" t="s">
        <v>1030</v>
      </c>
      <c r="W2" s="3" t="s">
        <v>1032</v>
      </c>
      <c r="X2" s="2" t="s">
        <v>29</v>
      </c>
      <c r="Y2" s="2" t="s">
        <v>30</v>
      </c>
      <c r="Z2" s="53"/>
      <c r="AA2" s="53"/>
      <c r="AB2" s="53"/>
      <c r="AC2" s="53" t="s">
        <v>1008</v>
      </c>
      <c r="AD2" s="53" t="s">
        <v>1019</v>
      </c>
      <c r="AE2" s="53" t="s">
        <v>1019</v>
      </c>
      <c r="AF2" s="53" t="s">
        <v>995</v>
      </c>
      <c r="AG2" s="53" t="s">
        <v>1017</v>
      </c>
      <c r="AH2" s="53" t="s">
        <v>1015</v>
      </c>
      <c r="AI2" s="53" t="s">
        <v>1026</v>
      </c>
      <c r="AJ2" s="53" t="s">
        <v>1387</v>
      </c>
      <c r="AK2" s="53" t="s">
        <v>2581</v>
      </c>
      <c r="AL2" s="53" t="s">
        <v>1028</v>
      </c>
      <c r="AM2" s="2" t="s">
        <v>15</v>
      </c>
      <c r="AN2" s="2" t="s">
        <v>0</v>
      </c>
      <c r="AO2" s="2" t="s">
        <v>2551</v>
      </c>
      <c r="AP2" s="2" t="s">
        <v>2570</v>
      </c>
      <c r="AQ2" s="2" t="s">
        <v>2575</v>
      </c>
      <c r="AR2" s="3" t="s">
        <v>1971</v>
      </c>
      <c r="AS2" s="3" t="s">
        <v>1022</v>
      </c>
      <c r="AT2" s="3" t="s">
        <v>1022</v>
      </c>
      <c r="AU2" s="3" t="s">
        <v>1022</v>
      </c>
      <c r="AV2" s="3" t="s">
        <v>1033</v>
      </c>
      <c r="AW2" s="3" t="s">
        <v>996</v>
      </c>
      <c r="AX2" s="3" t="s">
        <v>2578</v>
      </c>
      <c r="AY2" s="3" t="s">
        <v>990</v>
      </c>
      <c r="AZ2" s="14" t="s">
        <v>2558</v>
      </c>
      <c r="BA2" s="3" t="s">
        <v>1003</v>
      </c>
    </row>
    <row r="3" spans="1:63" s="3" customFormat="1" x14ac:dyDescent="0.25">
      <c r="A3" s="4" t="s">
        <v>25</v>
      </c>
      <c r="B3" s="14"/>
      <c r="C3" s="14"/>
      <c r="X3" s="9" t="s">
        <v>31</v>
      </c>
      <c r="Y3" s="9" t="s">
        <v>32</v>
      </c>
      <c r="Z3" s="9" t="s">
        <v>33</v>
      </c>
      <c r="AA3" s="9" t="s">
        <v>34</v>
      </c>
      <c r="AM3" s="14"/>
      <c r="AN3" s="14"/>
      <c r="AO3" s="14"/>
      <c r="AP3" s="14"/>
      <c r="AQ3" s="14"/>
      <c r="AR3" s="9"/>
      <c r="AZ3" s="14"/>
    </row>
    <row r="4" spans="1:63" ht="25.5" x14ac:dyDescent="0.25">
      <c r="A4" s="4" t="s">
        <v>897</v>
      </c>
      <c r="B4" s="16"/>
      <c r="C4" s="16" t="s">
        <v>987</v>
      </c>
      <c r="F4" s="9" t="s">
        <v>998</v>
      </c>
      <c r="N4" s="9" t="s">
        <v>1036</v>
      </c>
      <c r="Q4" s="9" t="s">
        <v>1041</v>
      </c>
      <c r="V4" s="9" t="s">
        <v>1021</v>
      </c>
      <c r="W4" s="9" t="s">
        <v>1031</v>
      </c>
      <c r="X4" s="9">
        <v>97430</v>
      </c>
      <c r="Y4" s="9">
        <v>97434</v>
      </c>
      <c r="Z4" s="9">
        <v>97415</v>
      </c>
      <c r="AA4" s="9">
        <v>97470</v>
      </c>
      <c r="AF4" s="9" t="s">
        <v>994</v>
      </c>
      <c r="AG4" s="9" t="s">
        <v>1018</v>
      </c>
      <c r="AH4" s="9" t="s">
        <v>1015</v>
      </c>
      <c r="AM4" s="16"/>
      <c r="AN4" s="16"/>
      <c r="AO4" s="16"/>
      <c r="AP4" s="16"/>
      <c r="AQ4" s="16"/>
      <c r="AS4" s="9" t="s">
        <v>898</v>
      </c>
      <c r="AT4" s="9" t="s">
        <v>898</v>
      </c>
      <c r="AU4" s="9" t="s">
        <v>898</v>
      </c>
      <c r="AY4" s="9" t="s">
        <v>991</v>
      </c>
    </row>
    <row r="5" spans="1:63" s="3" customFormat="1" ht="25.5" x14ac:dyDescent="0.25">
      <c r="A5" s="7" t="s">
        <v>12</v>
      </c>
      <c r="B5" s="3" t="s">
        <v>13</v>
      </c>
      <c r="C5" s="3" t="s">
        <v>986</v>
      </c>
      <c r="D5" s="3" t="s">
        <v>894</v>
      </c>
      <c r="E5" s="3" t="s">
        <v>894</v>
      </c>
      <c r="F5" s="3" t="s">
        <v>894</v>
      </c>
      <c r="G5" s="3" t="s">
        <v>894</v>
      </c>
      <c r="H5" s="3" t="s">
        <v>962</v>
      </c>
      <c r="I5" s="3" t="s">
        <v>962</v>
      </c>
      <c r="J5" s="3" t="s">
        <v>962</v>
      </c>
      <c r="K5" s="3" t="s">
        <v>893</v>
      </c>
      <c r="L5" s="3" t="s">
        <v>893</v>
      </c>
      <c r="M5" s="3" t="s">
        <v>893</v>
      </c>
      <c r="N5" s="3" t="s">
        <v>893</v>
      </c>
      <c r="O5" s="3" t="s">
        <v>893</v>
      </c>
      <c r="P5" s="3" t="s">
        <v>893</v>
      </c>
      <c r="Q5" s="3" t="s">
        <v>893</v>
      </c>
      <c r="R5" s="3" t="s">
        <v>992</v>
      </c>
      <c r="S5" s="3" t="s">
        <v>992</v>
      </c>
      <c r="T5" s="3" t="s">
        <v>992</v>
      </c>
      <c r="U5" s="3" t="s">
        <v>992</v>
      </c>
      <c r="V5" s="3" t="s">
        <v>992</v>
      </c>
      <c r="W5" s="3" t="s">
        <v>992</v>
      </c>
      <c r="X5" s="3" t="s">
        <v>985</v>
      </c>
      <c r="Y5" s="3" t="s">
        <v>985</v>
      </c>
      <c r="Z5" s="3" t="s">
        <v>985</v>
      </c>
      <c r="AA5" s="3" t="s">
        <v>985</v>
      </c>
      <c r="AB5" s="3" t="s">
        <v>985</v>
      </c>
      <c r="AC5" s="3" t="s">
        <v>1007</v>
      </c>
      <c r="AD5" s="3" t="s">
        <v>1020</v>
      </c>
      <c r="AE5" s="3" t="s">
        <v>1020</v>
      </c>
      <c r="AF5" s="3" t="s">
        <v>976</v>
      </c>
      <c r="AG5" s="3" t="s">
        <v>976</v>
      </c>
      <c r="AH5" s="3" t="s">
        <v>1014</v>
      </c>
      <c r="AI5" s="3" t="s">
        <v>1014</v>
      </c>
      <c r="AJ5" s="3" t="s">
        <v>1014</v>
      </c>
      <c r="AK5" s="3" t="s">
        <v>2580</v>
      </c>
      <c r="AL5" s="3" t="s">
        <v>1027</v>
      </c>
      <c r="AM5" s="3" t="s">
        <v>14</v>
      </c>
      <c r="AN5" s="3" t="s">
        <v>14</v>
      </c>
      <c r="AO5" s="3" t="s">
        <v>14</v>
      </c>
      <c r="AP5" s="3" t="s">
        <v>14</v>
      </c>
      <c r="AQ5" s="3" t="s">
        <v>14</v>
      </c>
      <c r="AR5" s="3" t="s">
        <v>1970</v>
      </c>
      <c r="AS5" s="3" t="s">
        <v>895</v>
      </c>
      <c r="AT5" s="3" t="s">
        <v>895</v>
      </c>
      <c r="AU5" s="3" t="s">
        <v>895</v>
      </c>
      <c r="AV5" s="3" t="s">
        <v>895</v>
      </c>
      <c r="AW5" s="3" t="s">
        <v>895</v>
      </c>
      <c r="AX5" s="3" t="s">
        <v>2577</v>
      </c>
      <c r="AY5" s="3" t="s">
        <v>932</v>
      </c>
      <c r="AZ5" s="14" t="s">
        <v>2557</v>
      </c>
      <c r="BA5" s="3" t="s">
        <v>924</v>
      </c>
    </row>
    <row r="6" spans="1:63" ht="51" x14ac:dyDescent="0.25">
      <c r="A6" s="7" t="s">
        <v>6</v>
      </c>
      <c r="B6" s="9" t="s">
        <v>7</v>
      </c>
      <c r="C6" s="9" t="s">
        <v>988</v>
      </c>
      <c r="D6" s="9" t="s">
        <v>888</v>
      </c>
      <c r="E6" s="9" t="s">
        <v>2542</v>
      </c>
      <c r="F6" s="9" t="s">
        <v>988</v>
      </c>
      <c r="G6" s="9" t="s">
        <v>1013</v>
      </c>
      <c r="H6" s="9" t="s">
        <v>2567</v>
      </c>
      <c r="I6" s="9" t="s">
        <v>988</v>
      </c>
      <c r="J6" s="9" t="s">
        <v>960</v>
      </c>
      <c r="K6" s="9" t="s">
        <v>988</v>
      </c>
      <c r="L6" s="9" t="s">
        <v>2346</v>
      </c>
      <c r="M6" s="9" t="s">
        <v>888</v>
      </c>
      <c r="N6" s="9" t="s">
        <v>1013</v>
      </c>
      <c r="O6" s="9" t="s">
        <v>1013</v>
      </c>
      <c r="P6" s="9" t="s">
        <v>2547</v>
      </c>
      <c r="Q6" s="9" t="s">
        <v>1013</v>
      </c>
      <c r="R6" s="9" t="s">
        <v>2540</v>
      </c>
      <c r="S6" s="9" t="s">
        <v>1013</v>
      </c>
      <c r="T6" s="9" t="s">
        <v>2346</v>
      </c>
      <c r="U6" s="9" t="s">
        <v>988</v>
      </c>
      <c r="V6" s="9" t="s">
        <v>960</v>
      </c>
      <c r="W6" s="9" t="s">
        <v>1013</v>
      </c>
      <c r="X6" s="9" t="s">
        <v>36</v>
      </c>
      <c r="Y6" s="9" t="s">
        <v>36</v>
      </c>
      <c r="Z6" s="9" t="s">
        <v>36</v>
      </c>
      <c r="AA6" s="9" t="s">
        <v>36</v>
      </c>
      <c r="AB6" s="9" t="s">
        <v>36</v>
      </c>
      <c r="AC6" s="9" t="s">
        <v>2544</v>
      </c>
      <c r="AD6" s="9" t="s">
        <v>988</v>
      </c>
      <c r="AE6" s="9" t="s">
        <v>925</v>
      </c>
      <c r="AF6" s="9" t="s">
        <v>988</v>
      </c>
      <c r="AG6" s="9" t="s">
        <v>1013</v>
      </c>
      <c r="AH6" s="9" t="s">
        <v>1013</v>
      </c>
      <c r="AI6" s="9" t="s">
        <v>1013</v>
      </c>
      <c r="AJ6" s="9" t="s">
        <v>1388</v>
      </c>
      <c r="AK6" s="9" t="s">
        <v>2576</v>
      </c>
      <c r="AL6" s="9" t="s">
        <v>1013</v>
      </c>
      <c r="AM6" s="9" t="s">
        <v>7</v>
      </c>
      <c r="AN6" s="9" t="s">
        <v>7</v>
      </c>
      <c r="AO6" s="9" t="s">
        <v>2549</v>
      </c>
      <c r="AP6" s="9" t="s">
        <v>2571</v>
      </c>
      <c r="AQ6" s="9" t="s">
        <v>2576</v>
      </c>
      <c r="AR6" s="9" t="s">
        <v>2628</v>
      </c>
      <c r="AS6" s="9" t="s">
        <v>896</v>
      </c>
      <c r="AT6" s="9" t="s">
        <v>1907</v>
      </c>
      <c r="AU6" s="9" t="s">
        <v>1391</v>
      </c>
      <c r="AV6" s="9" t="s">
        <v>1013</v>
      </c>
      <c r="AW6" s="9" t="s">
        <v>988</v>
      </c>
      <c r="AX6" s="9" t="s">
        <v>2576</v>
      </c>
      <c r="AY6" s="9" t="s">
        <v>2549</v>
      </c>
      <c r="AZ6" s="9" t="s">
        <v>2549</v>
      </c>
      <c r="BA6" s="9" t="s">
        <v>988</v>
      </c>
    </row>
    <row r="7" spans="1:63" x14ac:dyDescent="0.25">
      <c r="A7" s="7" t="s">
        <v>1</v>
      </c>
      <c r="B7" s="9">
        <v>1387</v>
      </c>
      <c r="C7" s="9">
        <v>1945</v>
      </c>
      <c r="D7" s="9">
        <v>3948</v>
      </c>
      <c r="E7" s="9">
        <v>4109</v>
      </c>
      <c r="F7" s="9">
        <v>1457</v>
      </c>
      <c r="G7" s="9">
        <v>1513</v>
      </c>
      <c r="H7" s="9">
        <v>1560</v>
      </c>
      <c r="I7" s="9">
        <v>1428</v>
      </c>
      <c r="J7" s="9">
        <v>1354</v>
      </c>
      <c r="K7" s="9">
        <v>1567</v>
      </c>
      <c r="L7" s="9">
        <v>1760</v>
      </c>
      <c r="M7" s="9">
        <v>1383</v>
      </c>
      <c r="N7" s="9">
        <v>2066</v>
      </c>
      <c r="O7" s="9">
        <v>1306</v>
      </c>
      <c r="P7" s="9">
        <v>1254</v>
      </c>
      <c r="Q7" s="9">
        <v>1964</v>
      </c>
      <c r="R7" s="9">
        <v>2144</v>
      </c>
      <c r="S7" s="9">
        <v>2040</v>
      </c>
      <c r="T7" s="9">
        <v>1880</v>
      </c>
      <c r="U7" s="9">
        <v>1271</v>
      </c>
      <c r="V7" s="9">
        <v>1823</v>
      </c>
      <c r="W7" s="9">
        <v>1404</v>
      </c>
      <c r="X7" s="9">
        <v>685</v>
      </c>
      <c r="Y7" s="9">
        <v>1104</v>
      </c>
      <c r="Z7" s="9">
        <v>1853</v>
      </c>
      <c r="AA7" s="9">
        <v>3531</v>
      </c>
      <c r="AB7" s="9">
        <v>5190</v>
      </c>
      <c r="AC7" s="9">
        <v>1863</v>
      </c>
      <c r="AD7" s="9">
        <v>1209</v>
      </c>
      <c r="AE7" s="9">
        <v>1560</v>
      </c>
      <c r="AF7" s="9">
        <v>827</v>
      </c>
      <c r="AG7" s="9">
        <v>1481</v>
      </c>
      <c r="AH7" s="9">
        <v>2830</v>
      </c>
      <c r="AI7" s="9">
        <v>4349</v>
      </c>
      <c r="AJ7" s="9">
        <v>1945</v>
      </c>
      <c r="AK7" s="9">
        <v>925</v>
      </c>
      <c r="AL7" s="9">
        <v>3874</v>
      </c>
      <c r="AM7" s="9">
        <v>1659</v>
      </c>
      <c r="AN7" s="9">
        <v>1918</v>
      </c>
      <c r="AO7" s="9">
        <v>1586</v>
      </c>
      <c r="AP7" s="9">
        <v>3530</v>
      </c>
      <c r="AQ7" s="9">
        <v>1271</v>
      </c>
      <c r="AR7" s="9">
        <v>1461</v>
      </c>
      <c r="AS7" s="9">
        <v>3655</v>
      </c>
      <c r="AT7" s="9">
        <v>3655</v>
      </c>
      <c r="AU7" s="9">
        <v>3541</v>
      </c>
      <c r="AV7" s="9">
        <v>1830</v>
      </c>
      <c r="AW7" s="9">
        <v>1356</v>
      </c>
      <c r="AX7" s="9">
        <v>1574</v>
      </c>
      <c r="AY7" s="9">
        <v>1547</v>
      </c>
      <c r="AZ7" s="16">
        <v>3321</v>
      </c>
      <c r="BA7" s="9">
        <v>1467</v>
      </c>
    </row>
    <row r="8" spans="1:63" x14ac:dyDescent="0.25">
      <c r="A8" s="7" t="s">
        <v>2</v>
      </c>
      <c r="B8" s="9">
        <v>0</v>
      </c>
      <c r="C8" s="9">
        <v>21</v>
      </c>
      <c r="D8" s="9">
        <v>226</v>
      </c>
      <c r="E8" s="9">
        <v>209</v>
      </c>
      <c r="F8" s="9">
        <v>5</v>
      </c>
      <c r="G8" s="9">
        <v>118</v>
      </c>
      <c r="H8" s="9">
        <v>102</v>
      </c>
      <c r="I8" s="9">
        <v>34</v>
      </c>
      <c r="J8" s="9">
        <v>16</v>
      </c>
      <c r="K8" s="9">
        <v>23</v>
      </c>
      <c r="M8" s="9">
        <v>111</v>
      </c>
      <c r="N8" s="3" t="s">
        <v>78</v>
      </c>
      <c r="O8" s="9">
        <v>22</v>
      </c>
      <c r="P8" s="9">
        <v>3</v>
      </c>
      <c r="Q8" s="3" t="s">
        <v>45</v>
      </c>
      <c r="R8" s="9">
        <v>179</v>
      </c>
      <c r="S8" s="9">
        <v>103</v>
      </c>
      <c r="U8" s="9">
        <v>51</v>
      </c>
      <c r="V8" s="9">
        <v>55</v>
      </c>
      <c r="W8" s="9">
        <v>103</v>
      </c>
      <c r="X8" s="9">
        <v>66</v>
      </c>
      <c r="Y8" s="9">
        <v>68.900000000000006</v>
      </c>
      <c r="Z8" s="9">
        <v>115</v>
      </c>
      <c r="AA8" s="9">
        <v>436</v>
      </c>
      <c r="AB8" s="9">
        <v>409</v>
      </c>
      <c r="AC8" s="9">
        <v>60</v>
      </c>
      <c r="AD8" s="9">
        <v>0</v>
      </c>
      <c r="AF8" s="9">
        <v>57</v>
      </c>
      <c r="AG8" s="9">
        <v>82</v>
      </c>
      <c r="AH8" s="9">
        <v>4</v>
      </c>
      <c r="AI8" s="9">
        <v>15</v>
      </c>
      <c r="AJ8" s="9">
        <v>21</v>
      </c>
      <c r="AK8" s="9">
        <v>71</v>
      </c>
      <c r="AL8" s="9">
        <v>60</v>
      </c>
      <c r="AM8" s="9">
        <v>188</v>
      </c>
      <c r="AN8" s="9">
        <v>99</v>
      </c>
      <c r="AO8" s="9">
        <v>6</v>
      </c>
      <c r="AP8" s="9">
        <v>410</v>
      </c>
      <c r="AQ8" s="9">
        <v>29</v>
      </c>
      <c r="AR8" s="9">
        <v>65.099999999999994</v>
      </c>
      <c r="AS8" s="9">
        <v>398</v>
      </c>
      <c r="AT8" s="9">
        <v>398</v>
      </c>
      <c r="AU8" s="9">
        <v>247</v>
      </c>
      <c r="AV8" s="9">
        <v>90</v>
      </c>
      <c r="AW8" s="9">
        <v>7</v>
      </c>
      <c r="AX8" s="9">
        <v>234</v>
      </c>
      <c r="AY8" s="9">
        <v>1</v>
      </c>
      <c r="AZ8" s="16">
        <v>57</v>
      </c>
      <c r="BA8" s="9">
        <v>34</v>
      </c>
    </row>
    <row r="9" spans="1:63" s="18" customFormat="1" x14ac:dyDescent="0.25">
      <c r="A9" s="8" t="s">
        <v>3</v>
      </c>
      <c r="B9" s="39">
        <v>27</v>
      </c>
      <c r="C9" s="39">
        <v>23.7</v>
      </c>
      <c r="D9" s="18">
        <v>26.4</v>
      </c>
      <c r="E9" s="18">
        <v>26.4</v>
      </c>
      <c r="F9" s="18">
        <v>22.3</v>
      </c>
      <c r="G9" s="18">
        <v>24.2</v>
      </c>
      <c r="H9" s="18">
        <v>26</v>
      </c>
      <c r="I9" s="18">
        <v>26.2</v>
      </c>
      <c r="J9" s="18">
        <v>27</v>
      </c>
      <c r="K9" s="18">
        <v>23.6</v>
      </c>
      <c r="L9" s="18">
        <v>25.6</v>
      </c>
      <c r="M9" s="18">
        <v>20.8</v>
      </c>
      <c r="N9" s="18">
        <v>24.9</v>
      </c>
      <c r="O9" s="18">
        <v>25.3</v>
      </c>
      <c r="P9" s="18">
        <v>24.8</v>
      </c>
      <c r="Q9" s="18">
        <v>24.2</v>
      </c>
      <c r="R9" s="18">
        <v>26.5</v>
      </c>
      <c r="S9" s="18">
        <v>26.9</v>
      </c>
      <c r="U9" s="18">
        <v>26</v>
      </c>
      <c r="V9" s="18">
        <v>26.4</v>
      </c>
      <c r="W9" s="18">
        <v>25.6</v>
      </c>
      <c r="X9" s="39">
        <v>24.1</v>
      </c>
      <c r="Y9" s="39">
        <v>19.2</v>
      </c>
      <c r="Z9" s="39">
        <v>16.7</v>
      </c>
      <c r="AA9" s="39">
        <v>23.6</v>
      </c>
      <c r="AB9" s="39">
        <v>10.9</v>
      </c>
      <c r="AC9" s="39">
        <v>24.5</v>
      </c>
      <c r="AD9" s="39">
        <v>25.6</v>
      </c>
      <c r="AE9" s="39">
        <v>26</v>
      </c>
      <c r="AF9" s="39">
        <v>27.7</v>
      </c>
      <c r="AG9" s="39">
        <v>25.5</v>
      </c>
      <c r="AH9" s="39">
        <v>26.6</v>
      </c>
      <c r="AI9" s="39">
        <v>26.6</v>
      </c>
      <c r="AJ9" s="39">
        <v>23.7</v>
      </c>
      <c r="AK9" s="39">
        <v>17.5</v>
      </c>
      <c r="AL9" s="39">
        <v>27</v>
      </c>
      <c r="AM9" s="18">
        <v>24.2</v>
      </c>
      <c r="AN9" s="18">
        <v>25.7</v>
      </c>
      <c r="AO9" s="18">
        <v>26.6</v>
      </c>
      <c r="AP9" s="18">
        <v>23.7</v>
      </c>
      <c r="AQ9" s="18">
        <v>16.8</v>
      </c>
      <c r="AR9" s="19">
        <v>24.3</v>
      </c>
      <c r="AS9" s="18">
        <v>25.5</v>
      </c>
      <c r="AT9" s="18">
        <v>25.5</v>
      </c>
      <c r="AU9" s="18">
        <v>26.6</v>
      </c>
      <c r="AV9" s="18">
        <v>26.3</v>
      </c>
      <c r="AW9" s="18">
        <v>27</v>
      </c>
      <c r="AX9" s="18">
        <v>21.5</v>
      </c>
      <c r="AY9" s="18">
        <v>26.8</v>
      </c>
      <c r="AZ9" s="79">
        <v>26.5</v>
      </c>
      <c r="BA9" s="18">
        <v>24.8</v>
      </c>
    </row>
    <row r="10" spans="1:63" x14ac:dyDescent="0.25">
      <c r="A10" s="7" t="s">
        <v>4</v>
      </c>
      <c r="B10" s="9">
        <v>28.1</v>
      </c>
      <c r="C10" s="9">
        <v>24.3</v>
      </c>
      <c r="D10" s="21">
        <v>28</v>
      </c>
      <c r="E10" s="21">
        <v>27.4</v>
      </c>
      <c r="F10" s="21">
        <v>23.7</v>
      </c>
      <c r="G10" s="21">
        <v>25.1</v>
      </c>
      <c r="H10" s="21">
        <v>27.4</v>
      </c>
      <c r="I10" s="21">
        <v>28.9</v>
      </c>
      <c r="J10" s="21">
        <v>31.2</v>
      </c>
      <c r="K10" s="21">
        <v>24.3</v>
      </c>
      <c r="L10" s="21"/>
      <c r="M10" s="9">
        <v>23.4</v>
      </c>
      <c r="N10" s="9">
        <v>25.1</v>
      </c>
      <c r="O10" s="9">
        <v>28.2</v>
      </c>
      <c r="P10" s="9">
        <v>27</v>
      </c>
      <c r="Q10" s="9">
        <v>23.3</v>
      </c>
      <c r="R10" s="9">
        <v>27.8</v>
      </c>
      <c r="S10" s="9">
        <v>28.2</v>
      </c>
      <c r="U10" s="9">
        <v>27.2</v>
      </c>
      <c r="V10" s="9">
        <v>28.1</v>
      </c>
      <c r="W10" s="9">
        <v>28.2</v>
      </c>
      <c r="X10" s="9">
        <v>27.5</v>
      </c>
      <c r="Y10" s="9">
        <v>22.1</v>
      </c>
      <c r="Z10" s="9">
        <v>20.3</v>
      </c>
      <c r="AA10" s="9">
        <v>26.3</v>
      </c>
      <c r="AB10" s="9">
        <v>14.1</v>
      </c>
      <c r="AC10" s="9">
        <v>25.3</v>
      </c>
      <c r="AD10" s="9">
        <v>26.5</v>
      </c>
      <c r="AE10" s="9">
        <v>27.4</v>
      </c>
      <c r="AF10" s="9">
        <v>29.1</v>
      </c>
      <c r="AG10" s="9">
        <v>27.2</v>
      </c>
      <c r="AH10" s="9">
        <v>28.2</v>
      </c>
      <c r="AI10" s="9">
        <v>27.4</v>
      </c>
      <c r="AJ10" s="9">
        <v>24.3</v>
      </c>
      <c r="AK10" s="9">
        <v>18.8</v>
      </c>
      <c r="AL10" s="9">
        <v>28.2</v>
      </c>
      <c r="AM10" s="21">
        <v>26</v>
      </c>
      <c r="AN10" s="9">
        <v>26.8</v>
      </c>
      <c r="AO10" s="9">
        <v>27.8</v>
      </c>
      <c r="AP10" s="9">
        <v>26.3</v>
      </c>
      <c r="AQ10" s="9">
        <v>19.3</v>
      </c>
      <c r="AR10" s="9">
        <v>26.8</v>
      </c>
      <c r="AS10" s="21">
        <v>26.6</v>
      </c>
      <c r="AT10" s="21">
        <v>26.6</v>
      </c>
      <c r="AU10" s="21">
        <v>27.9</v>
      </c>
      <c r="AV10" s="21">
        <v>28.2</v>
      </c>
      <c r="AW10" s="21">
        <v>29.3</v>
      </c>
      <c r="AX10" s="21">
        <v>22.2</v>
      </c>
      <c r="AY10" s="21">
        <v>28.5</v>
      </c>
      <c r="AZ10" s="225">
        <v>28</v>
      </c>
      <c r="BA10" s="21">
        <v>26.5</v>
      </c>
      <c r="BB10" s="21"/>
      <c r="BC10" s="21"/>
      <c r="BD10" s="21"/>
      <c r="BE10" s="21"/>
      <c r="BF10" s="21"/>
      <c r="BG10" s="21"/>
      <c r="BH10" s="21"/>
      <c r="BI10" s="21"/>
      <c r="BJ10" s="21"/>
      <c r="BK10" s="21"/>
    </row>
    <row r="11" spans="1:63" x14ac:dyDescent="0.25">
      <c r="A11" s="7" t="s">
        <v>5</v>
      </c>
      <c r="B11" s="9">
        <v>25.9</v>
      </c>
      <c r="C11" s="9">
        <v>21.3</v>
      </c>
      <c r="D11" s="21">
        <v>25</v>
      </c>
      <c r="E11" s="21">
        <v>24.7</v>
      </c>
      <c r="F11" s="21">
        <v>20.6</v>
      </c>
      <c r="G11" s="21">
        <v>22.8</v>
      </c>
      <c r="H11" s="21">
        <v>25.1</v>
      </c>
      <c r="I11" s="21">
        <v>24.3</v>
      </c>
      <c r="J11" s="21">
        <v>25.9</v>
      </c>
      <c r="K11" s="21">
        <v>20.6</v>
      </c>
      <c r="L11" s="21"/>
      <c r="M11" s="9">
        <v>16.399999999999999</v>
      </c>
      <c r="N11" s="9">
        <v>23.1</v>
      </c>
      <c r="O11" s="9">
        <v>22.8</v>
      </c>
      <c r="P11" s="9">
        <v>21.2</v>
      </c>
      <c r="Q11" s="9">
        <v>21.8</v>
      </c>
      <c r="R11" s="9">
        <v>24</v>
      </c>
      <c r="S11" s="9">
        <v>25.6</v>
      </c>
      <c r="U11" s="9">
        <v>24.3</v>
      </c>
      <c r="V11" s="9">
        <v>23.8</v>
      </c>
      <c r="W11" s="9">
        <v>25.6</v>
      </c>
      <c r="X11" s="9">
        <v>20.6</v>
      </c>
      <c r="Y11" s="9">
        <v>16.2</v>
      </c>
      <c r="Z11" s="9">
        <v>13</v>
      </c>
      <c r="AA11" s="9">
        <v>20.8</v>
      </c>
      <c r="AB11" s="9">
        <v>7.75</v>
      </c>
      <c r="AC11" s="9">
        <v>22.6</v>
      </c>
      <c r="AD11" s="9">
        <v>22.6</v>
      </c>
      <c r="AE11" s="9">
        <v>25.1</v>
      </c>
      <c r="AF11" s="9">
        <v>26.5</v>
      </c>
      <c r="AG11" s="9">
        <v>24.4</v>
      </c>
      <c r="AH11" s="9">
        <v>23.1</v>
      </c>
      <c r="AI11" s="9">
        <v>25.6</v>
      </c>
      <c r="AJ11" s="9">
        <v>21.3</v>
      </c>
      <c r="AK11" s="9">
        <v>14.9</v>
      </c>
      <c r="AL11" s="9">
        <v>25.9</v>
      </c>
      <c r="AM11" s="9">
        <v>21.7</v>
      </c>
      <c r="AN11" s="9">
        <v>24.2</v>
      </c>
      <c r="AO11" s="9">
        <v>24.5</v>
      </c>
      <c r="AP11" s="9">
        <v>20.6</v>
      </c>
      <c r="AQ11" s="9">
        <v>13</v>
      </c>
      <c r="AR11" s="9">
        <v>20.5</v>
      </c>
      <c r="AS11" s="21">
        <v>24.4</v>
      </c>
      <c r="AT11" s="21">
        <v>24.4</v>
      </c>
      <c r="AU11" s="21">
        <v>25.3</v>
      </c>
      <c r="AV11" s="21">
        <v>25.6</v>
      </c>
      <c r="AW11" s="21">
        <v>24.5</v>
      </c>
      <c r="AX11" s="21">
        <v>20.6</v>
      </c>
      <c r="AY11" s="21">
        <v>24</v>
      </c>
      <c r="AZ11" s="225">
        <v>25.1</v>
      </c>
      <c r="BA11" s="21">
        <v>23.3</v>
      </c>
      <c r="BB11" s="21"/>
      <c r="BC11" s="21"/>
      <c r="BD11" s="21"/>
      <c r="BE11" s="21"/>
      <c r="BF11" s="21"/>
      <c r="BG11" s="21"/>
      <c r="BH11" s="21"/>
      <c r="BI11" s="21"/>
      <c r="BJ11" s="21"/>
      <c r="BK11" s="21"/>
    </row>
    <row r="12" spans="1:63" x14ac:dyDescent="0.25">
      <c r="A12" s="7" t="s">
        <v>44</v>
      </c>
      <c r="B12" s="21">
        <f t="shared" ref="B12:Q12" si="0">B10-B11</f>
        <v>2.2000000000000028</v>
      </c>
      <c r="C12" s="21">
        <f t="shared" si="0"/>
        <v>3</v>
      </c>
      <c r="D12" s="21">
        <f t="shared" si="0"/>
        <v>3</v>
      </c>
      <c r="E12" s="21">
        <f t="shared" si="0"/>
        <v>2.6999999999999993</v>
      </c>
      <c r="F12" s="21">
        <f t="shared" si="0"/>
        <v>3.0999999999999979</v>
      </c>
      <c r="G12" s="21">
        <f t="shared" si="0"/>
        <v>2.3000000000000007</v>
      </c>
      <c r="H12" s="21">
        <f t="shared" si="0"/>
        <v>2.2999999999999972</v>
      </c>
      <c r="I12" s="21">
        <f t="shared" si="0"/>
        <v>4.5999999999999979</v>
      </c>
      <c r="J12" s="21">
        <f t="shared" si="0"/>
        <v>5.3000000000000007</v>
      </c>
      <c r="K12" s="21">
        <f t="shared" si="0"/>
        <v>3.6999999999999993</v>
      </c>
      <c r="L12" s="21"/>
      <c r="M12" s="21">
        <f t="shared" si="0"/>
        <v>7</v>
      </c>
      <c r="N12" s="21">
        <f t="shared" si="0"/>
        <v>2</v>
      </c>
      <c r="O12" s="21">
        <f t="shared" si="0"/>
        <v>5.3999999999999986</v>
      </c>
      <c r="P12" s="21">
        <f t="shared" si="0"/>
        <v>5.8000000000000007</v>
      </c>
      <c r="Q12" s="21">
        <f t="shared" si="0"/>
        <v>1.5</v>
      </c>
      <c r="R12" s="21">
        <f t="shared" ref="R12:S12" si="1">R10-R11</f>
        <v>3.8000000000000007</v>
      </c>
      <c r="S12" s="21">
        <f t="shared" si="1"/>
        <v>2.5999999999999979</v>
      </c>
      <c r="T12" s="21"/>
      <c r="U12" s="21">
        <f t="shared" ref="U12:AX12" si="2">U10-U11</f>
        <v>2.8999999999999986</v>
      </c>
      <c r="V12" s="21">
        <f t="shared" si="2"/>
        <v>4.3000000000000007</v>
      </c>
      <c r="W12" s="21">
        <f t="shared" si="2"/>
        <v>2.5999999999999979</v>
      </c>
      <c r="X12" s="9">
        <f t="shared" si="2"/>
        <v>6.8999999999999986</v>
      </c>
      <c r="Y12" s="9">
        <f t="shared" si="2"/>
        <v>5.9000000000000021</v>
      </c>
      <c r="Z12" s="9">
        <f t="shared" si="2"/>
        <v>7.3000000000000007</v>
      </c>
      <c r="AA12" s="9">
        <f t="shared" si="2"/>
        <v>5.5</v>
      </c>
      <c r="AB12" s="9">
        <f t="shared" si="2"/>
        <v>6.35</v>
      </c>
      <c r="AC12" s="9">
        <f t="shared" si="2"/>
        <v>2.6999999999999993</v>
      </c>
      <c r="AD12" s="9">
        <f t="shared" si="2"/>
        <v>3.8999999999999986</v>
      </c>
      <c r="AE12" s="9">
        <f t="shared" si="2"/>
        <v>2.2999999999999972</v>
      </c>
      <c r="AF12" s="9">
        <f t="shared" si="2"/>
        <v>2.6000000000000014</v>
      </c>
      <c r="AG12" s="9">
        <f t="shared" si="2"/>
        <v>2.8000000000000007</v>
      </c>
      <c r="AH12" s="9">
        <f t="shared" si="2"/>
        <v>5.0999999999999979</v>
      </c>
      <c r="AI12" s="9">
        <f t="shared" si="2"/>
        <v>1.7999999999999972</v>
      </c>
      <c r="AJ12" s="21">
        <f t="shared" si="2"/>
        <v>3</v>
      </c>
      <c r="AK12" s="21">
        <f t="shared" si="2"/>
        <v>3.9000000000000004</v>
      </c>
      <c r="AL12" s="9">
        <f t="shared" si="2"/>
        <v>2.3000000000000007</v>
      </c>
      <c r="AM12" s="9">
        <f t="shared" si="2"/>
        <v>4.3000000000000007</v>
      </c>
      <c r="AN12" s="9">
        <f t="shared" si="2"/>
        <v>2.6000000000000014</v>
      </c>
      <c r="AO12" s="9">
        <f t="shared" si="2"/>
        <v>3.3000000000000007</v>
      </c>
      <c r="AP12" s="9">
        <f t="shared" si="2"/>
        <v>5.6999999999999993</v>
      </c>
      <c r="AQ12" s="9">
        <f t="shared" si="2"/>
        <v>6.3000000000000007</v>
      </c>
      <c r="AR12" s="21">
        <f t="shared" si="2"/>
        <v>6.3000000000000007</v>
      </c>
      <c r="AS12" s="21">
        <f t="shared" si="2"/>
        <v>2.2000000000000028</v>
      </c>
      <c r="AT12" s="21">
        <f t="shared" si="2"/>
        <v>2.2000000000000028</v>
      </c>
      <c r="AU12" s="21">
        <f t="shared" si="2"/>
        <v>2.5999999999999979</v>
      </c>
      <c r="AV12" s="21">
        <f t="shared" si="2"/>
        <v>2.5999999999999979</v>
      </c>
      <c r="AW12" s="21">
        <f t="shared" si="2"/>
        <v>4.8000000000000007</v>
      </c>
      <c r="AX12" s="21">
        <f t="shared" si="2"/>
        <v>1.5999999999999979</v>
      </c>
      <c r="AY12" s="21">
        <f t="shared" ref="AY12:BG12" si="3">AY10-AY11</f>
        <v>4.5</v>
      </c>
      <c r="AZ12" s="21">
        <f t="shared" si="3"/>
        <v>2.8999999999999986</v>
      </c>
      <c r="BA12" s="21">
        <f t="shared" si="3"/>
        <v>3.1999999999999993</v>
      </c>
      <c r="BB12" s="21">
        <f t="shared" si="3"/>
        <v>0</v>
      </c>
      <c r="BC12" s="21">
        <f t="shared" si="3"/>
        <v>0</v>
      </c>
      <c r="BD12" s="21">
        <f t="shared" si="3"/>
        <v>0</v>
      </c>
      <c r="BE12" s="21">
        <f t="shared" si="3"/>
        <v>0</v>
      </c>
      <c r="BF12" s="21">
        <f t="shared" si="3"/>
        <v>0</v>
      </c>
      <c r="BG12" s="21">
        <f t="shared" si="3"/>
        <v>0</v>
      </c>
      <c r="BH12" s="21"/>
      <c r="BI12" s="21"/>
      <c r="BJ12" s="21"/>
      <c r="BK12" s="21"/>
    </row>
    <row r="13" spans="1:63" x14ac:dyDescent="0.25">
      <c r="A13" s="7" t="s">
        <v>18</v>
      </c>
      <c r="E13" s="3" t="s">
        <v>78</v>
      </c>
      <c r="H13" s="3" t="s">
        <v>78</v>
      </c>
      <c r="R13" s="3" t="s">
        <v>78</v>
      </c>
      <c r="AC13" s="3" t="s">
        <v>78</v>
      </c>
      <c r="AR13" s="9" t="s">
        <v>78</v>
      </c>
      <c r="AY13" s="3" t="s">
        <v>78</v>
      </c>
      <c r="AZ13" s="14"/>
    </row>
    <row r="14" spans="1:63" x14ac:dyDescent="0.25">
      <c r="A14" s="7" t="s">
        <v>19</v>
      </c>
      <c r="E14" s="9" t="s">
        <v>1393</v>
      </c>
      <c r="H14" s="9" t="s">
        <v>1395</v>
      </c>
      <c r="R14" s="9" t="s">
        <v>1394</v>
      </c>
      <c r="AC14" s="9" t="s">
        <v>1390</v>
      </c>
      <c r="AK14" s="9" t="s">
        <v>2582</v>
      </c>
      <c r="AO14" s="9" t="s">
        <v>2574</v>
      </c>
      <c r="AP14" s="9" t="s">
        <v>2573</v>
      </c>
      <c r="AR14" s="9" t="s">
        <v>78</v>
      </c>
      <c r="AT14" s="9" t="s">
        <v>1906</v>
      </c>
      <c r="AX14" s="9" t="s">
        <v>2579</v>
      </c>
      <c r="AY14" s="9" t="s">
        <v>1386</v>
      </c>
      <c r="AZ14" s="16" t="s">
        <v>2559</v>
      </c>
      <c r="BA14" s="9" t="s">
        <v>2556</v>
      </c>
    </row>
    <row r="15" spans="1:63" x14ac:dyDescent="0.25">
      <c r="A15" s="7" t="s">
        <v>20</v>
      </c>
      <c r="B15" s="9">
        <v>21</v>
      </c>
      <c r="C15" s="9">
        <v>785</v>
      </c>
      <c r="D15" s="9" t="s">
        <v>78</v>
      </c>
      <c r="E15" s="87" t="s">
        <v>1392</v>
      </c>
      <c r="F15" s="9">
        <v>1100</v>
      </c>
      <c r="G15" s="9">
        <v>530</v>
      </c>
      <c r="H15" s="9">
        <v>381</v>
      </c>
      <c r="I15" s="9">
        <v>458</v>
      </c>
      <c r="J15" s="9">
        <v>510</v>
      </c>
      <c r="K15" s="9">
        <v>925</v>
      </c>
      <c r="M15" s="9" t="s">
        <v>78</v>
      </c>
      <c r="N15" s="9">
        <v>328</v>
      </c>
      <c r="O15" s="9">
        <v>17</v>
      </c>
      <c r="Q15" s="9">
        <v>487</v>
      </c>
      <c r="R15" s="87" t="s">
        <v>1392</v>
      </c>
      <c r="S15" s="9" t="s">
        <v>78</v>
      </c>
      <c r="U15" s="9">
        <v>387</v>
      </c>
      <c r="V15" s="9">
        <v>450</v>
      </c>
      <c r="W15" s="9">
        <v>49</v>
      </c>
      <c r="X15" s="9">
        <v>40</v>
      </c>
      <c r="Y15" s="9">
        <v>800</v>
      </c>
      <c r="Z15" s="9">
        <v>1200</v>
      </c>
      <c r="AA15" s="9">
        <v>43</v>
      </c>
      <c r="AB15" s="9">
        <v>2245</v>
      </c>
      <c r="AC15" s="9">
        <v>426</v>
      </c>
      <c r="AD15" s="9">
        <v>2</v>
      </c>
      <c r="AE15" s="9">
        <v>381</v>
      </c>
      <c r="AF15" s="9">
        <v>5</v>
      </c>
      <c r="AG15" s="9">
        <v>287</v>
      </c>
      <c r="AH15" s="9">
        <v>69</v>
      </c>
      <c r="AI15" s="9">
        <v>7</v>
      </c>
      <c r="AJ15" s="9">
        <v>785</v>
      </c>
      <c r="AK15" s="9">
        <v>1798</v>
      </c>
      <c r="AL15" s="9">
        <v>15</v>
      </c>
      <c r="AM15" s="9">
        <v>11</v>
      </c>
      <c r="AN15" s="9">
        <v>8</v>
      </c>
      <c r="AP15" s="9" t="s">
        <v>2428</v>
      </c>
      <c r="AR15" s="9" t="s">
        <v>78</v>
      </c>
      <c r="AS15" s="9" t="s">
        <v>78</v>
      </c>
      <c r="AT15" s="9" t="s">
        <v>78</v>
      </c>
      <c r="AV15" s="9">
        <v>40</v>
      </c>
      <c r="AW15" s="9">
        <v>260</v>
      </c>
      <c r="AX15" s="9">
        <v>1146</v>
      </c>
      <c r="AY15" s="9" t="s">
        <v>2428</v>
      </c>
      <c r="AZ15" s="16" t="s">
        <v>2428</v>
      </c>
      <c r="BA15" s="9">
        <v>715</v>
      </c>
    </row>
    <row r="16" spans="1:63" x14ac:dyDescent="0.25">
      <c r="A16" s="7" t="s">
        <v>21</v>
      </c>
      <c r="B16" s="9" t="s">
        <v>78</v>
      </c>
      <c r="C16" s="9" t="s">
        <v>78</v>
      </c>
      <c r="D16" s="9" t="s">
        <v>78</v>
      </c>
      <c r="E16" s="9" t="s">
        <v>1389</v>
      </c>
      <c r="F16" s="9" t="s">
        <v>78</v>
      </c>
      <c r="G16" s="9" t="s">
        <v>78</v>
      </c>
      <c r="H16" s="9" t="s">
        <v>105</v>
      </c>
      <c r="I16" s="9" t="s">
        <v>78</v>
      </c>
      <c r="J16" s="9" t="s">
        <v>78</v>
      </c>
      <c r="K16" s="9" t="s">
        <v>78</v>
      </c>
      <c r="M16" s="9" t="s">
        <v>78</v>
      </c>
      <c r="N16" s="9" t="s">
        <v>78</v>
      </c>
      <c r="O16" s="9" t="s">
        <v>78</v>
      </c>
      <c r="P16" s="9" t="s">
        <v>105</v>
      </c>
      <c r="Q16" s="9" t="s">
        <v>78</v>
      </c>
      <c r="R16" s="9" t="s">
        <v>1371</v>
      </c>
      <c r="S16" s="9" t="s">
        <v>78</v>
      </c>
      <c r="U16" s="9" t="s">
        <v>78</v>
      </c>
      <c r="V16" s="9" t="s">
        <v>78</v>
      </c>
      <c r="W16" s="9" t="s">
        <v>78</v>
      </c>
      <c r="X16" s="9" t="s">
        <v>78</v>
      </c>
      <c r="Y16" s="9" t="s">
        <v>78</v>
      </c>
      <c r="Z16" s="9" t="s">
        <v>78</v>
      </c>
      <c r="AA16" s="9" t="s">
        <v>78</v>
      </c>
      <c r="AB16" s="9" t="s">
        <v>78</v>
      </c>
      <c r="AC16" s="9" t="s">
        <v>1389</v>
      </c>
      <c r="AD16" s="9" t="s">
        <v>78</v>
      </c>
      <c r="AF16" s="9" t="s">
        <v>78</v>
      </c>
      <c r="AG16" s="9" t="s">
        <v>78</v>
      </c>
      <c r="AH16" s="9" t="s">
        <v>78</v>
      </c>
      <c r="AI16" s="9" t="s">
        <v>78</v>
      </c>
      <c r="AK16" s="9" t="s">
        <v>105</v>
      </c>
      <c r="AL16" s="9" t="s">
        <v>78</v>
      </c>
      <c r="AM16" s="9" t="s">
        <v>78</v>
      </c>
      <c r="AN16" s="9" t="s">
        <v>78</v>
      </c>
      <c r="AO16" s="9" t="s">
        <v>105</v>
      </c>
      <c r="AP16" s="9" t="s">
        <v>2534</v>
      </c>
      <c r="AR16" s="9" t="s">
        <v>78</v>
      </c>
      <c r="AS16" s="9" t="s">
        <v>78</v>
      </c>
      <c r="AT16" s="9" t="s">
        <v>78</v>
      </c>
      <c r="AV16" s="9" t="s">
        <v>78</v>
      </c>
      <c r="AW16" s="9" t="s">
        <v>78</v>
      </c>
      <c r="AX16" s="9" t="s">
        <v>105</v>
      </c>
      <c r="AY16" s="9" t="s">
        <v>105</v>
      </c>
      <c r="AZ16" s="16" t="s">
        <v>1370</v>
      </c>
      <c r="BA16" s="9" t="s">
        <v>78</v>
      </c>
    </row>
    <row r="17" spans="1:64" x14ac:dyDescent="0.25">
      <c r="A17" s="7" t="s">
        <v>22</v>
      </c>
      <c r="B17" s="9" t="s">
        <v>78</v>
      </c>
      <c r="C17" s="9" t="s">
        <v>78</v>
      </c>
      <c r="D17" s="9" t="s">
        <v>78</v>
      </c>
      <c r="E17" s="9" t="s">
        <v>1389</v>
      </c>
      <c r="F17" s="9" t="s">
        <v>78</v>
      </c>
      <c r="G17" s="9" t="s">
        <v>78</v>
      </c>
      <c r="H17" s="9" t="s">
        <v>105</v>
      </c>
      <c r="I17" s="9" t="s">
        <v>78</v>
      </c>
      <c r="J17" s="9" t="s">
        <v>78</v>
      </c>
      <c r="K17" s="9" t="s">
        <v>78</v>
      </c>
      <c r="M17" s="9" t="s">
        <v>78</v>
      </c>
      <c r="N17" s="9" t="s">
        <v>78</v>
      </c>
      <c r="O17" s="9" t="s">
        <v>78</v>
      </c>
      <c r="P17" s="9" t="s">
        <v>1370</v>
      </c>
      <c r="Q17" s="9" t="s">
        <v>78</v>
      </c>
      <c r="R17" s="9" t="s">
        <v>1370</v>
      </c>
      <c r="S17" s="9" t="s">
        <v>78</v>
      </c>
      <c r="U17" s="9" t="s">
        <v>78</v>
      </c>
      <c r="V17" s="9" t="s">
        <v>78</v>
      </c>
      <c r="W17" s="9" t="s">
        <v>78</v>
      </c>
      <c r="X17" s="9" t="s">
        <v>78</v>
      </c>
      <c r="Y17" s="9" t="s">
        <v>78</v>
      </c>
      <c r="Z17" s="9" t="s">
        <v>78</v>
      </c>
      <c r="AA17" s="9" t="s">
        <v>78</v>
      </c>
      <c r="AB17" s="9" t="s">
        <v>78</v>
      </c>
      <c r="AC17" s="9" t="s">
        <v>1370</v>
      </c>
      <c r="AD17" s="9" t="s">
        <v>78</v>
      </c>
      <c r="AF17" s="9" t="s">
        <v>78</v>
      </c>
      <c r="AG17" s="9" t="s">
        <v>78</v>
      </c>
      <c r="AH17" s="9" t="s">
        <v>78</v>
      </c>
      <c r="AI17" s="9" t="s">
        <v>78</v>
      </c>
      <c r="AK17" s="9" t="s">
        <v>105</v>
      </c>
      <c r="AL17" s="9" t="s">
        <v>78</v>
      </c>
      <c r="AM17" s="9" t="s">
        <v>78</v>
      </c>
      <c r="AN17" s="9" t="s">
        <v>78</v>
      </c>
      <c r="AO17" s="9" t="s">
        <v>1371</v>
      </c>
      <c r="AP17" s="9" t="s">
        <v>2572</v>
      </c>
      <c r="AR17" s="9" t="s">
        <v>78</v>
      </c>
      <c r="AS17" s="9" t="s">
        <v>78</v>
      </c>
      <c r="AT17" s="9" t="s">
        <v>78</v>
      </c>
      <c r="AV17" s="9" t="s">
        <v>78</v>
      </c>
      <c r="AW17" s="9" t="s">
        <v>78</v>
      </c>
      <c r="AX17" s="9" t="s">
        <v>105</v>
      </c>
      <c r="AY17" s="9" t="s">
        <v>105</v>
      </c>
      <c r="AZ17" s="16" t="s">
        <v>1370</v>
      </c>
      <c r="BA17" s="9" t="s">
        <v>78</v>
      </c>
    </row>
    <row r="18" spans="1:64" x14ac:dyDescent="0.25">
      <c r="A18" s="7" t="s">
        <v>2545</v>
      </c>
      <c r="H18" s="9">
        <v>30</v>
      </c>
      <c r="P18" s="9">
        <v>30</v>
      </c>
      <c r="R18" s="9">
        <v>20</v>
      </c>
      <c r="AC18" s="9">
        <v>25</v>
      </c>
      <c r="AK18" s="9">
        <v>30</v>
      </c>
      <c r="AO18" s="9">
        <v>30</v>
      </c>
      <c r="AP18" s="9">
        <v>30</v>
      </c>
      <c r="AX18" s="9">
        <v>30</v>
      </c>
      <c r="AY18" s="9">
        <v>30</v>
      </c>
      <c r="AZ18" s="16">
        <v>10</v>
      </c>
    </row>
    <row r="19" spans="1:64" x14ac:dyDescent="0.25">
      <c r="A19" s="7" t="s">
        <v>2546</v>
      </c>
      <c r="H19" s="9">
        <v>30</v>
      </c>
      <c r="P19" s="9">
        <v>10</v>
      </c>
      <c r="R19" s="9">
        <v>10</v>
      </c>
      <c r="AC19" s="9">
        <v>10</v>
      </c>
      <c r="AK19" s="9">
        <v>30</v>
      </c>
      <c r="AO19" s="9">
        <v>20</v>
      </c>
      <c r="AP19" s="9">
        <v>20</v>
      </c>
      <c r="AX19" s="9">
        <v>30</v>
      </c>
      <c r="AY19" s="9">
        <v>30</v>
      </c>
      <c r="AZ19" s="16">
        <v>10</v>
      </c>
    </row>
    <row r="20" spans="1:64" x14ac:dyDescent="0.25">
      <c r="A20" s="7" t="s">
        <v>54</v>
      </c>
      <c r="B20" s="9">
        <f t="shared" ref="B20:Q20" si="4">50*(B7+(10*B8))</f>
        <v>69350</v>
      </c>
      <c r="C20" s="9">
        <f t="shared" si="4"/>
        <v>107750</v>
      </c>
      <c r="D20" s="9">
        <f t="shared" si="4"/>
        <v>310400</v>
      </c>
      <c r="E20" s="9">
        <f t="shared" si="4"/>
        <v>309950</v>
      </c>
      <c r="F20" s="9">
        <f t="shared" si="4"/>
        <v>75350</v>
      </c>
      <c r="G20" s="9">
        <f t="shared" si="4"/>
        <v>134650</v>
      </c>
      <c r="H20" s="9">
        <f t="shared" si="4"/>
        <v>129000</v>
      </c>
      <c r="I20" s="9">
        <f t="shared" si="4"/>
        <v>88400</v>
      </c>
      <c r="J20" s="9">
        <f t="shared" si="4"/>
        <v>75700</v>
      </c>
      <c r="K20" s="9">
        <f t="shared" si="4"/>
        <v>89850</v>
      </c>
      <c r="M20" s="9">
        <f t="shared" si="4"/>
        <v>124650</v>
      </c>
      <c r="N20" s="9" t="e">
        <f t="shared" si="4"/>
        <v>#VALUE!</v>
      </c>
      <c r="O20" s="9">
        <f t="shared" si="4"/>
        <v>76300</v>
      </c>
      <c r="P20" s="9">
        <f t="shared" ref="P20" si="5">50*(P7+(10*P8))</f>
        <v>64200</v>
      </c>
      <c r="Q20" s="9" t="e">
        <f t="shared" si="4"/>
        <v>#VALUE!</v>
      </c>
      <c r="R20" s="9">
        <f t="shared" ref="R20:S20" si="6">50*(R7+(10*R8))</f>
        <v>196700</v>
      </c>
      <c r="S20" s="9">
        <f t="shared" si="6"/>
        <v>153500</v>
      </c>
      <c r="U20" s="9">
        <f t="shared" ref="U20:AR20" si="7">50*(U7+(10*U8))</f>
        <v>89050</v>
      </c>
      <c r="V20" s="9">
        <f t="shared" si="7"/>
        <v>118650</v>
      </c>
      <c r="W20" s="9">
        <f t="shared" si="7"/>
        <v>121700</v>
      </c>
      <c r="X20" s="9">
        <f t="shared" si="7"/>
        <v>67250</v>
      </c>
      <c r="Y20" s="9">
        <f t="shared" si="7"/>
        <v>89650</v>
      </c>
      <c r="Z20" s="9">
        <f t="shared" si="7"/>
        <v>150150</v>
      </c>
      <c r="AA20" s="9">
        <f t="shared" si="7"/>
        <v>394550</v>
      </c>
      <c r="AB20" s="9">
        <f t="shared" si="7"/>
        <v>464000</v>
      </c>
      <c r="AC20" s="9">
        <f t="shared" si="7"/>
        <v>123150</v>
      </c>
      <c r="AD20" s="9">
        <f t="shared" si="7"/>
        <v>60450</v>
      </c>
      <c r="AE20" s="9">
        <f t="shared" ref="AE20" si="8">50*(AE7+(10*AE8))</f>
        <v>78000</v>
      </c>
      <c r="AF20" s="9">
        <f t="shared" si="7"/>
        <v>69850</v>
      </c>
      <c r="AG20" s="9">
        <f t="shared" si="7"/>
        <v>115050</v>
      </c>
      <c r="AH20" s="9">
        <f t="shared" si="7"/>
        <v>143500</v>
      </c>
      <c r="AI20" s="9">
        <f t="shared" si="7"/>
        <v>224950</v>
      </c>
      <c r="AJ20" s="9">
        <f t="shared" ref="AJ20:AK20" si="9">50*(AJ7+(10*AJ8))</f>
        <v>107750</v>
      </c>
      <c r="AK20" s="9">
        <f t="shared" si="9"/>
        <v>81750</v>
      </c>
      <c r="AL20" s="9">
        <f t="shared" si="7"/>
        <v>223700</v>
      </c>
      <c r="AM20" s="9">
        <f t="shared" si="7"/>
        <v>176950</v>
      </c>
      <c r="AN20" s="9">
        <f t="shared" si="7"/>
        <v>145400</v>
      </c>
      <c r="AO20" s="9">
        <f t="shared" ref="AO20:AP20" si="10">50*(AO7+(10*AO8))</f>
        <v>82300</v>
      </c>
      <c r="AP20" s="9">
        <f t="shared" si="10"/>
        <v>381500</v>
      </c>
      <c r="AQ20" s="9">
        <f t="shared" ref="AQ20" si="11">50*(AQ7+(10*AQ8))</f>
        <v>78050</v>
      </c>
      <c r="AR20" s="9">
        <f t="shared" si="7"/>
        <v>105600</v>
      </c>
      <c r="AS20" s="9">
        <f t="shared" ref="AS20:AT20" si="12">50*(AS7+(10*AS8))</f>
        <v>381750</v>
      </c>
      <c r="AT20" s="9">
        <f t="shared" si="12"/>
        <v>381750</v>
      </c>
      <c r="AU20" s="9">
        <f t="shared" ref="AU20:AV20" si="13">50*(AU7+(10*AU8))</f>
        <v>300550</v>
      </c>
      <c r="AV20" s="9">
        <f t="shared" si="13"/>
        <v>136500</v>
      </c>
      <c r="AW20" s="9">
        <f>50*(AW7+(10*AW8))</f>
        <v>71300</v>
      </c>
      <c r="AX20" s="9">
        <f>50*(AX7+(10*AX8))</f>
        <v>195700</v>
      </c>
      <c r="AY20" s="9">
        <f t="shared" ref="AY20:BG20" si="14">50*(AY7+(10*AY8))</f>
        <v>77850</v>
      </c>
      <c r="AZ20" s="9">
        <f t="shared" ref="AZ20" si="15">50*(AZ7+(10*AZ8))</f>
        <v>194550</v>
      </c>
      <c r="BA20" s="9">
        <f t="shared" si="14"/>
        <v>90350</v>
      </c>
      <c r="BB20" s="9">
        <f t="shared" si="14"/>
        <v>0</v>
      </c>
      <c r="BC20" s="9">
        <f t="shared" si="14"/>
        <v>0</v>
      </c>
      <c r="BD20" s="9">
        <f t="shared" si="14"/>
        <v>0</v>
      </c>
      <c r="BE20" s="9">
        <f t="shared" si="14"/>
        <v>0</v>
      </c>
      <c r="BF20" s="9">
        <f t="shared" si="14"/>
        <v>0</v>
      </c>
      <c r="BG20" s="9">
        <f t="shared" si="14"/>
        <v>0</v>
      </c>
    </row>
    <row r="21" spans="1:64" s="17" customFormat="1" x14ac:dyDescent="0.25">
      <c r="A21" s="7" t="s">
        <v>10</v>
      </c>
      <c r="B21" s="9">
        <f t="shared" ref="B21:Q21" si="16">(B9+30)*(B10-B11)</f>
        <v>125.40000000000016</v>
      </c>
      <c r="C21" s="9">
        <f t="shared" si="16"/>
        <v>161.10000000000002</v>
      </c>
      <c r="D21" s="9">
        <f t="shared" si="16"/>
        <v>169.2</v>
      </c>
      <c r="E21" s="9">
        <f t="shared" si="16"/>
        <v>152.27999999999994</v>
      </c>
      <c r="F21" s="9">
        <f t="shared" si="16"/>
        <v>162.12999999999988</v>
      </c>
      <c r="G21" s="9">
        <f t="shared" si="16"/>
        <v>124.66000000000004</v>
      </c>
      <c r="H21" s="9">
        <f t="shared" si="16"/>
        <v>128.79999999999984</v>
      </c>
      <c r="I21" s="9">
        <f t="shared" si="16"/>
        <v>258.51999999999987</v>
      </c>
      <c r="J21" s="9">
        <f t="shared" si="16"/>
        <v>302.10000000000002</v>
      </c>
      <c r="K21" s="9">
        <f t="shared" si="16"/>
        <v>198.31999999999996</v>
      </c>
      <c r="L21" s="9"/>
      <c r="M21" s="9">
        <f t="shared" si="16"/>
        <v>355.59999999999997</v>
      </c>
      <c r="N21" s="9">
        <f t="shared" si="16"/>
        <v>109.8</v>
      </c>
      <c r="O21" s="9">
        <f t="shared" si="16"/>
        <v>298.61999999999989</v>
      </c>
      <c r="P21" s="9">
        <f t="shared" ref="P21" si="17">(P9+30)*(P10-P11)</f>
        <v>317.84000000000003</v>
      </c>
      <c r="Q21" s="9">
        <f t="shared" si="16"/>
        <v>81.300000000000011</v>
      </c>
      <c r="R21" s="9">
        <f t="shared" ref="R21:S21" si="18">(R9+30)*(R10-R11)</f>
        <v>214.70000000000005</v>
      </c>
      <c r="S21" s="9">
        <f t="shared" si="18"/>
        <v>147.93999999999988</v>
      </c>
      <c r="T21" s="9"/>
      <c r="U21" s="9">
        <f t="shared" ref="U21:AM21" si="19">(U9+30)*(U10-U11)</f>
        <v>162.39999999999992</v>
      </c>
      <c r="V21" s="9">
        <f t="shared" si="19"/>
        <v>242.52000000000004</v>
      </c>
      <c r="W21" s="9">
        <f t="shared" si="19"/>
        <v>144.55999999999989</v>
      </c>
      <c r="X21" s="9">
        <f t="shared" si="19"/>
        <v>373.28999999999991</v>
      </c>
      <c r="Y21" s="9">
        <f t="shared" si="19"/>
        <v>290.28000000000014</v>
      </c>
      <c r="Z21" s="9">
        <f t="shared" si="19"/>
        <v>340.91000000000008</v>
      </c>
      <c r="AA21" s="9">
        <f t="shared" si="19"/>
        <v>294.8</v>
      </c>
      <c r="AB21" s="9">
        <f t="shared" si="19"/>
        <v>259.71499999999997</v>
      </c>
      <c r="AC21" s="9">
        <f t="shared" si="19"/>
        <v>147.14999999999995</v>
      </c>
      <c r="AD21" s="9">
        <f t="shared" si="19"/>
        <v>216.83999999999992</v>
      </c>
      <c r="AE21" s="9">
        <f t="shared" ref="AE21" si="20">(AE9+30)*(AE10-AE11)</f>
        <v>128.79999999999984</v>
      </c>
      <c r="AF21" s="9">
        <f t="shared" si="19"/>
        <v>150.0200000000001</v>
      </c>
      <c r="AG21" s="9">
        <f t="shared" si="19"/>
        <v>155.40000000000003</v>
      </c>
      <c r="AH21" s="9">
        <f t="shared" si="19"/>
        <v>288.65999999999991</v>
      </c>
      <c r="AI21" s="9">
        <f t="shared" si="19"/>
        <v>101.87999999999984</v>
      </c>
      <c r="AJ21" s="9">
        <f t="shared" ref="AJ21:AK21" si="21">(AJ9+30)*(AJ10-AJ11)</f>
        <v>161.10000000000002</v>
      </c>
      <c r="AK21" s="9">
        <f t="shared" si="21"/>
        <v>185.25000000000003</v>
      </c>
      <c r="AL21" s="9">
        <f t="shared" si="19"/>
        <v>131.10000000000005</v>
      </c>
      <c r="AM21" s="9">
        <f t="shared" si="19"/>
        <v>233.06000000000006</v>
      </c>
      <c r="AN21" s="9">
        <f>(AN9+30)*(AN12)</f>
        <v>144.82000000000008</v>
      </c>
      <c r="AO21" s="9">
        <f>(AO9+30)*(AO12)</f>
        <v>186.78000000000006</v>
      </c>
      <c r="AP21" s="9">
        <f>(AP9+30)*(AP12)</f>
        <v>306.08999999999997</v>
      </c>
      <c r="AQ21" s="9">
        <f>(AQ9+30)*(AQ12)</f>
        <v>294.84000000000003</v>
      </c>
      <c r="AR21" s="9">
        <f t="shared" ref="AR21" si="22">(AR9+30)*(AR12)</f>
        <v>342.09000000000003</v>
      </c>
      <c r="AS21" s="9">
        <f t="shared" ref="AS21:AT21" si="23">(AS9+30)*(AS12)</f>
        <v>122.10000000000016</v>
      </c>
      <c r="AT21" s="9">
        <f t="shared" si="23"/>
        <v>122.10000000000016</v>
      </c>
      <c r="AU21" s="9">
        <f t="shared" ref="AU21:AV21" si="24">(AU9+30)*(AU12)</f>
        <v>147.15999999999988</v>
      </c>
      <c r="AV21" s="9">
        <f t="shared" si="24"/>
        <v>146.37999999999988</v>
      </c>
      <c r="AW21" s="9">
        <f>(AW9+30)*(AW10-AW11)</f>
        <v>273.60000000000002</v>
      </c>
      <c r="AX21" s="9">
        <f>(AX9+30)*(AX10-AX11)</f>
        <v>82.399999999999892</v>
      </c>
      <c r="AY21" s="9">
        <f t="shared" ref="AY21:BG21" si="25">(AY9+30)*(AY10-AY11)</f>
        <v>255.6</v>
      </c>
      <c r="AZ21" s="9">
        <f t="shared" ref="AZ21" si="26">(AZ9+30)*(AZ10-AZ11)</f>
        <v>163.84999999999991</v>
      </c>
      <c r="BA21" s="9">
        <f t="shared" si="25"/>
        <v>175.35999999999996</v>
      </c>
      <c r="BB21" s="9">
        <f t="shared" si="25"/>
        <v>0</v>
      </c>
      <c r="BC21" s="9">
        <f t="shared" si="25"/>
        <v>0</v>
      </c>
      <c r="BD21" s="9">
        <f t="shared" si="25"/>
        <v>0</v>
      </c>
      <c r="BE21" s="9">
        <f t="shared" si="25"/>
        <v>0</v>
      </c>
      <c r="BF21" s="9">
        <f t="shared" si="25"/>
        <v>0</v>
      </c>
      <c r="BG21" s="9">
        <f t="shared" si="25"/>
        <v>0</v>
      </c>
    </row>
    <row r="22" spans="1:64" s="59" customFormat="1" x14ac:dyDescent="0.25">
      <c r="A22" s="7" t="s">
        <v>11</v>
      </c>
      <c r="B22" s="10">
        <f t="shared" ref="B22:Q22" si="27">B20/B21</f>
        <v>553.03030303030232</v>
      </c>
      <c r="C22" s="10">
        <f t="shared" si="27"/>
        <v>668.83923029174412</v>
      </c>
      <c r="D22" s="10">
        <f t="shared" si="27"/>
        <v>1834.5153664302602</v>
      </c>
      <c r="E22" s="10">
        <f t="shared" si="27"/>
        <v>2035.3953244024174</v>
      </c>
      <c r="F22" s="10">
        <f t="shared" si="27"/>
        <v>464.75050885092242</v>
      </c>
      <c r="G22" s="10">
        <f t="shared" si="27"/>
        <v>1080.137975292796</v>
      </c>
      <c r="H22" s="10">
        <f t="shared" si="27"/>
        <v>1001.5527950310571</v>
      </c>
      <c r="I22" s="10">
        <f t="shared" si="27"/>
        <v>341.946464490175</v>
      </c>
      <c r="J22" s="10">
        <f t="shared" si="27"/>
        <v>250.57927838464082</v>
      </c>
      <c r="K22" s="10">
        <f t="shared" si="27"/>
        <v>453.05566760790651</v>
      </c>
      <c r="L22" s="10"/>
      <c r="M22" s="10">
        <f t="shared" si="27"/>
        <v>350.53430821147361</v>
      </c>
      <c r="N22" s="10" t="e">
        <f t="shared" si="27"/>
        <v>#VALUE!</v>
      </c>
      <c r="O22" s="10">
        <f t="shared" si="27"/>
        <v>255.5086732301923</v>
      </c>
      <c r="P22" s="10">
        <f t="shared" ref="P22" si="28">P20/P21</f>
        <v>201.98842184747039</v>
      </c>
      <c r="Q22" s="10" t="e">
        <f t="shared" si="27"/>
        <v>#VALUE!</v>
      </c>
      <c r="R22" s="10">
        <f t="shared" ref="R22:S22" si="29">R20/R21</f>
        <v>916.1620866325103</v>
      </c>
      <c r="S22" s="10">
        <f t="shared" si="29"/>
        <v>1037.5828038393952</v>
      </c>
      <c r="T22" s="10"/>
      <c r="U22" s="10">
        <f t="shared" ref="U22:AR22" si="30">U20/U21</f>
        <v>548.33743842364561</v>
      </c>
      <c r="V22" s="10">
        <f t="shared" si="30"/>
        <v>489.23800098960902</v>
      </c>
      <c r="W22" s="10">
        <f t="shared" si="30"/>
        <v>841.86496956281189</v>
      </c>
      <c r="X22" s="10">
        <f t="shared" si="30"/>
        <v>180.15483940100194</v>
      </c>
      <c r="Y22" s="10">
        <f t="shared" si="30"/>
        <v>308.83974093978213</v>
      </c>
      <c r="Z22" s="10">
        <f t="shared" si="30"/>
        <v>440.43882549646526</v>
      </c>
      <c r="AA22" s="10">
        <f t="shared" si="30"/>
        <v>1338.3649932157393</v>
      </c>
      <c r="AB22" s="10">
        <f t="shared" si="30"/>
        <v>1786.5737442966331</v>
      </c>
      <c r="AC22" s="10">
        <f t="shared" si="30"/>
        <v>836.90112130479133</v>
      </c>
      <c r="AD22" s="10">
        <f t="shared" si="30"/>
        <v>278.77697841726626</v>
      </c>
      <c r="AE22" s="10">
        <f t="shared" ref="AE22" si="31">AE20/AE21</f>
        <v>605.59006211180201</v>
      </c>
      <c r="AF22" s="10">
        <f t="shared" si="30"/>
        <v>465.60458605519233</v>
      </c>
      <c r="AG22" s="10">
        <f t="shared" si="30"/>
        <v>740.34749034749018</v>
      </c>
      <c r="AH22" s="10">
        <f t="shared" si="30"/>
        <v>497.12464491096807</v>
      </c>
      <c r="AI22" s="10">
        <f t="shared" si="30"/>
        <v>2207.9897919120567</v>
      </c>
      <c r="AJ22" s="10">
        <f t="shared" ref="AJ22:AK22" si="32">AJ20/AJ21</f>
        <v>668.83923029174412</v>
      </c>
      <c r="AK22" s="10">
        <f t="shared" si="32"/>
        <v>441.29554655870436</v>
      </c>
      <c r="AL22" s="10">
        <f t="shared" si="30"/>
        <v>1706.3310450038132</v>
      </c>
      <c r="AM22" s="10">
        <f t="shared" si="30"/>
        <v>759.2465459538314</v>
      </c>
      <c r="AN22" s="10">
        <f t="shared" si="30"/>
        <v>1004.0049716889927</v>
      </c>
      <c r="AO22" s="10">
        <f t="shared" ref="AO22:AP22" si="33">AO20/AO21</f>
        <v>440.62533461826735</v>
      </c>
      <c r="AP22" s="10">
        <f t="shared" si="33"/>
        <v>1246.365448070829</v>
      </c>
      <c r="AQ22" s="10">
        <f t="shared" ref="AQ22" si="34">AQ20/AQ21</f>
        <v>264.71984805318135</v>
      </c>
      <c r="AR22" s="10">
        <f t="shared" si="30"/>
        <v>308.69069543102688</v>
      </c>
      <c r="AS22" s="10">
        <f t="shared" ref="AS22:AV22" si="35">AS20/AS21</f>
        <v>3126.5356265356222</v>
      </c>
      <c r="AT22" s="10">
        <f t="shared" si="35"/>
        <v>3126.5356265356222</v>
      </c>
      <c r="AU22" s="10">
        <f t="shared" ref="AU22" si="36">AU20/AU21</f>
        <v>2042.3348736069599</v>
      </c>
      <c r="AV22" s="10">
        <f t="shared" si="35"/>
        <v>932.50444049733642</v>
      </c>
      <c r="AW22" s="10">
        <f>AW20/AW21</f>
        <v>260.59941520467834</v>
      </c>
      <c r="AX22" s="10">
        <f>AX20/AX21</f>
        <v>2375.0000000000032</v>
      </c>
      <c r="AY22" s="10">
        <f t="shared" ref="AY22:BG22" si="37">AY20/AY21</f>
        <v>304.57746478873241</v>
      </c>
      <c r="AZ22" s="10">
        <f t="shared" ref="AZ22" si="38">AZ20/AZ21</f>
        <v>1187.3664937442791</v>
      </c>
      <c r="BA22" s="10">
        <f t="shared" si="37"/>
        <v>515.22582116788328</v>
      </c>
      <c r="BB22" s="10" t="e">
        <f t="shared" si="37"/>
        <v>#DIV/0!</v>
      </c>
      <c r="BC22" s="10" t="e">
        <f t="shared" si="37"/>
        <v>#DIV/0!</v>
      </c>
      <c r="BD22" s="10" t="e">
        <f t="shared" si="37"/>
        <v>#DIV/0!</v>
      </c>
      <c r="BE22" s="10" t="e">
        <f t="shared" si="37"/>
        <v>#DIV/0!</v>
      </c>
      <c r="BF22" s="10" t="e">
        <f t="shared" si="37"/>
        <v>#DIV/0!</v>
      </c>
      <c r="BG22" s="10" t="e">
        <f t="shared" si="37"/>
        <v>#DIV/0!</v>
      </c>
    </row>
    <row r="23" spans="1:64" s="18" customFormat="1" x14ac:dyDescent="0.25">
      <c r="A23" s="8" t="s">
        <v>9</v>
      </c>
      <c r="B23" s="40">
        <f t="shared" ref="B23:M23" si="39">SQRT(B22)*10</f>
        <v>235.16596331746274</v>
      </c>
      <c r="C23" s="40">
        <f t="shared" si="39"/>
        <v>258.61926268005328</v>
      </c>
      <c r="D23" s="40">
        <f t="shared" si="39"/>
        <v>428.31242877486761</v>
      </c>
      <c r="E23" s="40">
        <f t="shared" si="39"/>
        <v>451.15355749483092</v>
      </c>
      <c r="F23" s="40">
        <f t="shared" si="39"/>
        <v>215.58072939178086</v>
      </c>
      <c r="G23" s="40">
        <f t="shared" si="39"/>
        <v>328.65452610496573</v>
      </c>
      <c r="H23" s="40">
        <f t="shared" si="39"/>
        <v>316.47318923268318</v>
      </c>
      <c r="I23" s="40">
        <f t="shared" si="39"/>
        <v>184.91794517844258</v>
      </c>
      <c r="J23" s="40">
        <f t="shared" si="39"/>
        <v>158.29696092617849</v>
      </c>
      <c r="K23" s="40">
        <f t="shared" si="39"/>
        <v>212.85104359807741</v>
      </c>
      <c r="L23" s="40"/>
      <c r="M23" s="40">
        <f t="shared" si="39"/>
        <v>187.22561475702878</v>
      </c>
      <c r="N23" s="18" t="s">
        <v>1038</v>
      </c>
      <c r="O23" s="40">
        <f>SQRT(O22)*10</f>
        <v>159.84638664361239</v>
      </c>
      <c r="P23" s="40">
        <f>SQRT(P22)*10</f>
        <v>142.12263079730491</v>
      </c>
      <c r="Q23" s="40" t="s">
        <v>1042</v>
      </c>
      <c r="R23" s="40">
        <f t="shared" ref="R23:S23" si="40">SQRT(R22)*10</f>
        <v>302.68169528937665</v>
      </c>
      <c r="S23" s="40">
        <f t="shared" si="40"/>
        <v>322.11532156036839</v>
      </c>
      <c r="T23" s="40"/>
      <c r="U23" s="40">
        <f t="shared" ref="U23:AR23" si="41">SQRT(U22)*10</f>
        <v>234.16606039809562</v>
      </c>
      <c r="V23" s="40">
        <f t="shared" si="41"/>
        <v>221.18725121254369</v>
      </c>
      <c r="W23" s="40">
        <f t="shared" si="41"/>
        <v>290.1490943571618</v>
      </c>
      <c r="X23" s="40">
        <f t="shared" si="41"/>
        <v>134.22177148324408</v>
      </c>
      <c r="Y23" s="40">
        <f t="shared" si="41"/>
        <v>175.73836830350456</v>
      </c>
      <c r="Z23" s="40">
        <f t="shared" si="41"/>
        <v>209.86634449012195</v>
      </c>
      <c r="AA23" s="40">
        <f t="shared" si="41"/>
        <v>365.83671128192412</v>
      </c>
      <c r="AB23" s="40">
        <f t="shared" si="41"/>
        <v>422.67880764200061</v>
      </c>
      <c r="AC23" s="40">
        <f t="shared" si="41"/>
        <v>289.29243358663763</v>
      </c>
      <c r="AD23" s="40">
        <f t="shared" si="41"/>
        <v>166.96615777374353</v>
      </c>
      <c r="AE23" s="40">
        <f t="shared" ref="AE23" si="42">SQRT(AE22)*10</f>
        <v>246.08739547400674</v>
      </c>
      <c r="AF23" s="40">
        <f t="shared" si="41"/>
        <v>215.778726026268</v>
      </c>
      <c r="AG23" s="40">
        <f t="shared" si="41"/>
        <v>272.0932726745537</v>
      </c>
      <c r="AH23" s="40">
        <f t="shared" si="41"/>
        <v>222.96292178543234</v>
      </c>
      <c r="AI23" s="40">
        <f t="shared" si="41"/>
        <v>469.89251876488277</v>
      </c>
      <c r="AJ23" s="40">
        <f t="shared" ref="AJ23:AK23" si="43">SQRT(AJ22)*10</f>
        <v>258.61926268005328</v>
      </c>
      <c r="AK23" s="40">
        <f t="shared" si="43"/>
        <v>210.07035644247961</v>
      </c>
      <c r="AL23" s="40">
        <f t="shared" si="41"/>
        <v>413.07760106350634</v>
      </c>
      <c r="AM23" s="40">
        <f t="shared" si="41"/>
        <v>275.54428790193265</v>
      </c>
      <c r="AN23" s="40">
        <f t="shared" si="41"/>
        <v>316.86037487969253</v>
      </c>
      <c r="AO23" s="40">
        <f t="shared" ref="AO23:AP23" si="44">SQRT(AO22)*10</f>
        <v>209.91077500172958</v>
      </c>
      <c r="AP23" s="40">
        <f t="shared" si="44"/>
        <v>353.03901315163864</v>
      </c>
      <c r="AQ23" s="40">
        <f t="shared" ref="AQ23" si="45">SQRT(AQ22)*10</f>
        <v>162.70213522052541</v>
      </c>
      <c r="AR23" s="38">
        <f t="shared" si="41"/>
        <v>175.69595767433779</v>
      </c>
      <c r="AS23" s="40">
        <f t="shared" ref="AS23:AV23" si="46">SQRT(AS22)*10</f>
        <v>559.15432811842049</v>
      </c>
      <c r="AT23" s="40">
        <f t="shared" si="46"/>
        <v>559.15432811842049</v>
      </c>
      <c r="AU23" s="40">
        <f t="shared" ref="AU23" si="47">SQRT(AU22)*10</f>
        <v>451.92199256143311</v>
      </c>
      <c r="AV23" s="40">
        <f t="shared" si="46"/>
        <v>305.36935676281212</v>
      </c>
      <c r="AW23" s="40">
        <f>SQRT(AW22)*10</f>
        <v>161.43091872521768</v>
      </c>
      <c r="AX23" s="40">
        <f>SQRT(AX22)*10</f>
        <v>487.33971724044852</v>
      </c>
      <c r="AY23" s="40">
        <f t="shared" ref="AY23:AZ23" si="48">SQRT(AY22)*10</f>
        <v>174.52147856029995</v>
      </c>
      <c r="AZ23" s="40">
        <f t="shared" si="48"/>
        <v>344.58184713421559</v>
      </c>
      <c r="BA23" s="40">
        <f t="shared" ref="BA23" si="49">SQRT(BA22)*10</f>
        <v>226.98586325317339</v>
      </c>
      <c r="BB23" s="40" t="e">
        <f t="shared" ref="BB23" si="50">SQRT(BB22)*10</f>
        <v>#DIV/0!</v>
      </c>
      <c r="BC23" s="40" t="e">
        <f t="shared" ref="BC23" si="51">SQRT(BC22)*10</f>
        <v>#DIV/0!</v>
      </c>
      <c r="BD23" s="40" t="e">
        <f t="shared" ref="BD23" si="52">SQRT(BD22)*10</f>
        <v>#DIV/0!</v>
      </c>
      <c r="BE23" s="40" t="e">
        <f t="shared" ref="BE23" si="53">SQRT(BE22)*10</f>
        <v>#DIV/0!</v>
      </c>
      <c r="BF23" s="40" t="e">
        <f t="shared" ref="BF23" si="54">SQRT(BF22)*10</f>
        <v>#DIV/0!</v>
      </c>
      <c r="BG23" s="40" t="e">
        <f t="shared" ref="BG23" si="55">SQRT(BG22)*10</f>
        <v>#DIV/0!</v>
      </c>
    </row>
    <row r="24" spans="1:64" s="61" customFormat="1" x14ac:dyDescent="0.25">
      <c r="A24" s="60" t="s">
        <v>16</v>
      </c>
      <c r="B24" s="93" t="s">
        <v>17</v>
      </c>
      <c r="C24" s="93" t="s">
        <v>17</v>
      </c>
      <c r="D24" s="89" t="s">
        <v>39</v>
      </c>
      <c r="E24" s="89" t="s">
        <v>39</v>
      </c>
      <c r="F24" s="92" t="s">
        <v>1000</v>
      </c>
      <c r="G24" s="16" t="s">
        <v>1010</v>
      </c>
      <c r="H24" s="89" t="s">
        <v>39</v>
      </c>
      <c r="I24" s="92" t="s">
        <v>17</v>
      </c>
      <c r="J24" s="16" t="s">
        <v>963</v>
      </c>
      <c r="K24" s="92" t="s">
        <v>1006</v>
      </c>
      <c r="L24" s="16"/>
      <c r="M24" s="16" t="s">
        <v>889</v>
      </c>
      <c r="N24" s="16"/>
      <c r="O24" s="16" t="s">
        <v>963</v>
      </c>
      <c r="P24" s="16"/>
      <c r="Q24" s="89" t="s">
        <v>39</v>
      </c>
      <c r="R24" s="89" t="s">
        <v>39</v>
      </c>
      <c r="S24" s="89" t="s">
        <v>39</v>
      </c>
      <c r="T24" s="16"/>
      <c r="U24" s="92" t="s">
        <v>17</v>
      </c>
      <c r="V24" s="92" t="s">
        <v>17</v>
      </c>
      <c r="W24" s="16" t="s">
        <v>1010</v>
      </c>
      <c r="X24" s="104" t="s">
        <v>38</v>
      </c>
      <c r="Y24" s="14" t="s">
        <v>37</v>
      </c>
      <c r="Z24" s="14" t="s">
        <v>37</v>
      </c>
      <c r="AA24" s="90" t="s">
        <v>39</v>
      </c>
      <c r="AB24" s="14" t="s">
        <v>40</v>
      </c>
      <c r="AC24" s="14" t="s">
        <v>1010</v>
      </c>
      <c r="AD24" s="93" t="s">
        <v>17</v>
      </c>
      <c r="AE24" s="93" t="s">
        <v>17</v>
      </c>
      <c r="AF24" s="93" t="s">
        <v>17</v>
      </c>
      <c r="AG24" s="93" t="s">
        <v>17</v>
      </c>
      <c r="AH24" s="93" t="s">
        <v>17</v>
      </c>
      <c r="AI24" s="90" t="s">
        <v>39</v>
      </c>
      <c r="AJ24" s="93" t="s">
        <v>17</v>
      </c>
      <c r="AK24" s="14"/>
      <c r="AL24" s="90" t="s">
        <v>39</v>
      </c>
      <c r="AM24" s="93" t="s">
        <v>17</v>
      </c>
      <c r="AN24" s="90" t="s">
        <v>39</v>
      </c>
      <c r="AO24" s="14"/>
      <c r="AP24" s="14"/>
      <c r="AQ24" s="14"/>
      <c r="AR24" s="93" t="s">
        <v>17</v>
      </c>
      <c r="AS24" s="89" t="s">
        <v>39</v>
      </c>
      <c r="AT24" s="89" t="s">
        <v>39</v>
      </c>
      <c r="AU24" s="89" t="s">
        <v>39</v>
      </c>
      <c r="AV24" s="89" t="s">
        <v>39</v>
      </c>
      <c r="AW24" s="16" t="s">
        <v>997</v>
      </c>
      <c r="AX24" s="16"/>
      <c r="AY24" s="92" t="s">
        <v>17</v>
      </c>
      <c r="AZ24" s="16"/>
      <c r="BA24" s="92" t="s">
        <v>17</v>
      </c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</row>
    <row r="25" spans="1:64" s="64" customFormat="1" ht="51" x14ac:dyDescent="0.25">
      <c r="A25" s="65" t="s">
        <v>966</v>
      </c>
      <c r="C25" s="95" t="s">
        <v>989</v>
      </c>
      <c r="D25" s="94" t="s">
        <v>1024</v>
      </c>
      <c r="E25" s="94" t="s">
        <v>1024</v>
      </c>
      <c r="F25" s="95" t="s">
        <v>989</v>
      </c>
      <c r="G25" s="95">
        <v>2</v>
      </c>
      <c r="H25" s="95" t="s">
        <v>1045</v>
      </c>
      <c r="I25" s="64" t="s">
        <v>1002</v>
      </c>
      <c r="J25" s="101">
        <v>27</v>
      </c>
      <c r="K25" s="95" t="s">
        <v>989</v>
      </c>
      <c r="N25" s="64" t="s">
        <v>1039</v>
      </c>
      <c r="O25" s="95" t="s">
        <v>1011</v>
      </c>
      <c r="Q25" s="64" t="s">
        <v>1043</v>
      </c>
      <c r="R25" s="94" t="s">
        <v>1024</v>
      </c>
      <c r="S25" s="94" t="s">
        <v>1024</v>
      </c>
      <c r="U25" s="95" t="s">
        <v>989</v>
      </c>
      <c r="V25" s="101">
        <v>27</v>
      </c>
      <c r="W25" s="94" t="s">
        <v>1024</v>
      </c>
      <c r="AC25" s="95" t="s">
        <v>1011</v>
      </c>
      <c r="AD25" s="95" t="s">
        <v>1016</v>
      </c>
      <c r="AE25" s="95" t="s">
        <v>1927</v>
      </c>
      <c r="AF25" s="64" t="s">
        <v>1009</v>
      </c>
      <c r="AG25" s="95">
        <v>2</v>
      </c>
      <c r="AH25" s="95" t="s">
        <v>1016</v>
      </c>
      <c r="AI25" s="95" t="s">
        <v>1406</v>
      </c>
      <c r="AJ25" s="95" t="s">
        <v>989</v>
      </c>
      <c r="AL25" s="95" t="s">
        <v>1029</v>
      </c>
      <c r="AR25" s="16"/>
      <c r="AT25" s="94" t="s">
        <v>1023</v>
      </c>
      <c r="AV25" s="64" t="s">
        <v>1034</v>
      </c>
      <c r="AW25" s="95" t="s">
        <v>989</v>
      </c>
      <c r="AY25" s="95" t="s">
        <v>989</v>
      </c>
      <c r="BA25" s="64" t="s">
        <v>1004</v>
      </c>
    </row>
    <row r="26" spans="1:64" s="37" customFormat="1" ht="56.25" x14ac:dyDescent="0.25">
      <c r="A26" s="13" t="s">
        <v>75</v>
      </c>
      <c r="D26" s="88" t="s">
        <v>1405</v>
      </c>
      <c r="E26" s="88" t="s">
        <v>1405</v>
      </c>
      <c r="F26" s="91" t="s">
        <v>1404</v>
      </c>
      <c r="G26" s="88" t="s">
        <v>1405</v>
      </c>
      <c r="H26" s="88" t="s">
        <v>1405</v>
      </c>
      <c r="I26" s="91" t="s">
        <v>1404</v>
      </c>
      <c r="J26" s="105" t="s">
        <v>1403</v>
      </c>
      <c r="K26" s="91" t="s">
        <v>1404</v>
      </c>
      <c r="L26" s="82"/>
      <c r="M26" s="105" t="s">
        <v>891</v>
      </c>
      <c r="N26" s="88" t="s">
        <v>1405</v>
      </c>
      <c r="O26" s="91" t="s">
        <v>1404</v>
      </c>
      <c r="P26" s="82"/>
      <c r="Q26" s="88" t="s">
        <v>1405</v>
      </c>
      <c r="T26" s="37" t="s">
        <v>2350</v>
      </c>
      <c r="U26" s="91" t="s">
        <v>1404</v>
      </c>
      <c r="V26" s="91" t="s">
        <v>1404</v>
      </c>
      <c r="W26" s="88" t="s">
        <v>1405</v>
      </c>
      <c r="AC26" s="91" t="s">
        <v>1404</v>
      </c>
      <c r="AD26" s="91" t="s">
        <v>1404</v>
      </c>
      <c r="AE26" s="82"/>
      <c r="AF26" s="91" t="s">
        <v>1404</v>
      </c>
      <c r="AG26" s="91" t="s">
        <v>1404</v>
      </c>
      <c r="AH26" s="91" t="s">
        <v>1404</v>
      </c>
      <c r="AI26" s="88" t="s">
        <v>1405</v>
      </c>
      <c r="AJ26" s="91" t="s">
        <v>1404</v>
      </c>
      <c r="AK26" s="82"/>
      <c r="AL26" s="88" t="s">
        <v>1405</v>
      </c>
      <c r="AR26" s="16"/>
      <c r="AS26" s="88" t="s">
        <v>1405</v>
      </c>
      <c r="AT26" s="88" t="s">
        <v>1974</v>
      </c>
      <c r="AV26" s="88" t="s">
        <v>1405</v>
      </c>
      <c r="AW26" s="91" t="s">
        <v>1404</v>
      </c>
      <c r="AX26" s="82"/>
      <c r="AY26" s="91" t="s">
        <v>1404</v>
      </c>
      <c r="AZ26" s="82"/>
      <c r="BA26" s="91" t="s">
        <v>1404</v>
      </c>
    </row>
    <row r="27" spans="1:64" ht="25.5" x14ac:dyDescent="0.25">
      <c r="A27" s="13" t="s">
        <v>1936</v>
      </c>
      <c r="L27" s="9" t="s">
        <v>2352</v>
      </c>
    </row>
    <row r="28" spans="1:64" x14ac:dyDescent="0.25">
      <c r="A28" s="13"/>
    </row>
    <row r="29" spans="1:64" x14ac:dyDescent="0.25">
      <c r="A29" s="13" t="s">
        <v>111</v>
      </c>
    </row>
    <row r="30" spans="1:64" x14ac:dyDescent="0.25">
      <c r="A30" s="13" t="s">
        <v>112</v>
      </c>
    </row>
    <row r="31" spans="1:64" x14ac:dyDescent="0.25">
      <c r="A31" s="13"/>
    </row>
    <row r="32" spans="1:64" x14ac:dyDescent="0.25">
      <c r="A32" s="13" t="s">
        <v>842</v>
      </c>
      <c r="E32" s="9">
        <v>0</v>
      </c>
      <c r="H32" s="9" t="s">
        <v>2431</v>
      </c>
      <c r="M32" s="9" t="s">
        <v>890</v>
      </c>
      <c r="P32" s="9" t="s">
        <v>2236</v>
      </c>
      <c r="S32" s="9" t="s">
        <v>2541</v>
      </c>
      <c r="AK32" s="9">
        <v>0</v>
      </c>
      <c r="AO32" s="9" t="s">
        <v>1289</v>
      </c>
      <c r="AP32" s="9">
        <v>0</v>
      </c>
      <c r="AR32" s="9" t="s">
        <v>2630</v>
      </c>
      <c r="AT32" s="9">
        <v>0</v>
      </c>
      <c r="AX32" s="9">
        <v>0</v>
      </c>
      <c r="AY32" s="9" t="s">
        <v>2554</v>
      </c>
      <c r="AZ32" s="16" t="s">
        <v>2560</v>
      </c>
    </row>
    <row r="33" spans="1:53" x14ac:dyDescent="0.25">
      <c r="A33" s="13" t="s">
        <v>843</v>
      </c>
      <c r="E33" s="9" t="s">
        <v>2543</v>
      </c>
      <c r="H33" s="9">
        <v>0</v>
      </c>
      <c r="P33" s="9" t="s">
        <v>1113</v>
      </c>
      <c r="AK33" s="9" t="s">
        <v>2541</v>
      </c>
      <c r="AO33" s="9" t="s">
        <v>1118</v>
      </c>
      <c r="AP33" s="9">
        <v>0</v>
      </c>
      <c r="AR33" s="9" t="s">
        <v>2631</v>
      </c>
      <c r="AT33" s="9">
        <v>0</v>
      </c>
      <c r="AX33" s="9">
        <v>0</v>
      </c>
      <c r="AY33" s="9">
        <v>0</v>
      </c>
      <c r="AZ33" s="16" t="s">
        <v>2561</v>
      </c>
    </row>
    <row r="34" spans="1:53" x14ac:dyDescent="0.25">
      <c r="A34" s="13"/>
    </row>
    <row r="35" spans="1:53" x14ac:dyDescent="0.25">
      <c r="A35" s="13" t="s">
        <v>119</v>
      </c>
      <c r="E35" s="9">
        <v>31.7</v>
      </c>
      <c r="M35" s="9">
        <v>32.200000000000003</v>
      </c>
      <c r="P35" s="3" t="s">
        <v>45</v>
      </c>
      <c r="T35" s="9">
        <v>32.799999999999997</v>
      </c>
      <c r="AO35" s="3" t="s">
        <v>45</v>
      </c>
      <c r="AP35" s="3"/>
      <c r="AQ35" s="3"/>
      <c r="AT35" s="9">
        <v>32.6</v>
      </c>
      <c r="AY35" s="14" t="s">
        <v>45</v>
      </c>
      <c r="AZ35" s="14" t="s">
        <v>45</v>
      </c>
    </row>
    <row r="36" spans="1:53" x14ac:dyDescent="0.25">
      <c r="A36" s="13" t="s">
        <v>120</v>
      </c>
      <c r="E36" s="9">
        <v>22.3</v>
      </c>
      <c r="M36" s="9">
        <v>8.6</v>
      </c>
      <c r="P36" s="3" t="s">
        <v>45</v>
      </c>
      <c r="T36" s="9">
        <v>21.8</v>
      </c>
      <c r="AO36" s="3" t="s">
        <v>45</v>
      </c>
      <c r="AP36" s="3"/>
      <c r="AQ36" s="3"/>
      <c r="AT36" s="9">
        <v>19.3</v>
      </c>
      <c r="AY36" s="14" t="s">
        <v>45</v>
      </c>
      <c r="AZ36" s="14" t="s">
        <v>45</v>
      </c>
    </row>
    <row r="37" spans="1:53" x14ac:dyDescent="0.25">
      <c r="A37" s="13" t="s">
        <v>121</v>
      </c>
      <c r="E37" s="213">
        <f t="shared" ref="E37:K37" si="56">(50*E7)/(((E35+E36)/2)*(E35-E36))</f>
        <v>809.49566587864479</v>
      </c>
      <c r="F37" s="213" t="e">
        <f t="shared" si="56"/>
        <v>#DIV/0!</v>
      </c>
      <c r="G37" s="213" t="e">
        <f t="shared" si="56"/>
        <v>#DIV/0!</v>
      </c>
      <c r="H37" s="213" t="e">
        <f t="shared" si="56"/>
        <v>#DIV/0!</v>
      </c>
      <c r="I37" s="213" t="e">
        <f t="shared" si="56"/>
        <v>#DIV/0!</v>
      </c>
      <c r="J37" s="213" t="e">
        <f t="shared" si="56"/>
        <v>#DIV/0!</v>
      </c>
      <c r="K37" s="213" t="e">
        <f t="shared" si="56"/>
        <v>#DIV/0!</v>
      </c>
      <c r="L37" s="213"/>
      <c r="M37" s="213">
        <f>(50*M7)/(((M35+M36)/2)*(M35-M36))</f>
        <v>143.63160518444664</v>
      </c>
      <c r="N37" s="213" t="e">
        <f t="shared" ref="N37:BA37" si="57">(50*N7)/(((N35+N36)/2)*(N35-N36))</f>
        <v>#DIV/0!</v>
      </c>
      <c r="O37" s="213" t="e">
        <f t="shared" si="57"/>
        <v>#DIV/0!</v>
      </c>
      <c r="P37" s="3" t="s">
        <v>45</v>
      </c>
      <c r="Q37" s="213" t="e">
        <f t="shared" si="57"/>
        <v>#DIV/0!</v>
      </c>
      <c r="R37" s="213" t="e">
        <f t="shared" si="57"/>
        <v>#DIV/0!</v>
      </c>
      <c r="S37" s="213" t="e">
        <f t="shared" si="57"/>
        <v>#DIV/0!</v>
      </c>
      <c r="T37" s="213">
        <f t="shared" ref="T37" si="58">(50*T7)/(((T35+T36)/2)*(T35-T36))</f>
        <v>313.02031302031315</v>
      </c>
      <c r="U37" s="213" t="e">
        <f t="shared" si="57"/>
        <v>#DIV/0!</v>
      </c>
      <c r="V37" s="213" t="e">
        <f t="shared" si="57"/>
        <v>#DIV/0!</v>
      </c>
      <c r="W37" s="213" t="e">
        <f t="shared" si="57"/>
        <v>#DIV/0!</v>
      </c>
      <c r="X37" s="213" t="e">
        <f t="shared" si="57"/>
        <v>#DIV/0!</v>
      </c>
      <c r="Y37" s="213" t="e">
        <f t="shared" si="57"/>
        <v>#DIV/0!</v>
      </c>
      <c r="Z37" s="213" t="e">
        <f t="shared" si="57"/>
        <v>#DIV/0!</v>
      </c>
      <c r="AA37" s="213" t="e">
        <f t="shared" si="57"/>
        <v>#DIV/0!</v>
      </c>
      <c r="AB37" s="213" t="e">
        <f t="shared" si="57"/>
        <v>#DIV/0!</v>
      </c>
      <c r="AC37" s="213" t="e">
        <f t="shared" si="57"/>
        <v>#DIV/0!</v>
      </c>
      <c r="AD37" s="213" t="e">
        <f t="shared" si="57"/>
        <v>#DIV/0!</v>
      </c>
      <c r="AE37" s="213" t="e">
        <f t="shared" si="57"/>
        <v>#DIV/0!</v>
      </c>
      <c r="AF37" s="213" t="e">
        <f t="shared" si="57"/>
        <v>#DIV/0!</v>
      </c>
      <c r="AG37" s="213" t="e">
        <f t="shared" si="57"/>
        <v>#DIV/0!</v>
      </c>
      <c r="AH37" s="213" t="e">
        <f t="shared" si="57"/>
        <v>#DIV/0!</v>
      </c>
      <c r="AI37" s="213" t="e">
        <f t="shared" si="57"/>
        <v>#DIV/0!</v>
      </c>
      <c r="AJ37" s="213" t="e">
        <f t="shared" si="57"/>
        <v>#DIV/0!</v>
      </c>
      <c r="AK37" s="213"/>
      <c r="AL37" s="213" t="e">
        <f t="shared" si="57"/>
        <v>#DIV/0!</v>
      </c>
      <c r="AM37" s="213" t="e">
        <f t="shared" si="57"/>
        <v>#DIV/0!</v>
      </c>
      <c r="AN37" s="213" t="e">
        <f t="shared" si="57"/>
        <v>#DIV/0!</v>
      </c>
      <c r="AO37" s="3" t="s">
        <v>45</v>
      </c>
      <c r="AP37" s="3"/>
      <c r="AQ37" s="3"/>
      <c r="AR37" s="213" t="e">
        <f t="shared" si="57"/>
        <v>#DIV/0!</v>
      </c>
      <c r="AS37" s="213" t="e">
        <f t="shared" si="57"/>
        <v>#DIV/0!</v>
      </c>
      <c r="AT37" s="213">
        <f t="shared" si="57"/>
        <v>529.50294812174934</v>
      </c>
      <c r="AU37" s="213" t="e">
        <f t="shared" si="57"/>
        <v>#DIV/0!</v>
      </c>
      <c r="AV37" s="213" t="e">
        <f t="shared" si="57"/>
        <v>#DIV/0!</v>
      </c>
      <c r="AW37" s="213" t="e">
        <f t="shared" si="57"/>
        <v>#DIV/0!</v>
      </c>
      <c r="AX37" s="213"/>
      <c r="AY37" s="14" t="s">
        <v>45</v>
      </c>
      <c r="AZ37" s="14" t="s">
        <v>45</v>
      </c>
      <c r="BA37" s="213" t="e">
        <f t="shared" si="57"/>
        <v>#DIV/0!</v>
      </c>
    </row>
    <row r="38" spans="1:53" x14ac:dyDescent="0.25">
      <c r="A38" s="33" t="s">
        <v>1937</v>
      </c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3" t="s">
        <v>45</v>
      </c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H38" s="213"/>
      <c r="AI38" s="213"/>
      <c r="AJ38" s="213"/>
      <c r="AK38" s="213"/>
      <c r="AL38" s="213"/>
      <c r="AM38" s="213"/>
      <c r="AN38" s="213"/>
      <c r="AO38" s="3" t="s">
        <v>45</v>
      </c>
      <c r="AP38" s="3"/>
      <c r="AQ38" s="3"/>
      <c r="AR38" s="213"/>
      <c r="AS38" s="213"/>
      <c r="AT38" s="213"/>
      <c r="AU38" s="213"/>
      <c r="AV38" s="213"/>
      <c r="AW38" s="213"/>
      <c r="AX38" s="213"/>
      <c r="AY38" s="14" t="s">
        <v>45</v>
      </c>
      <c r="AZ38" s="14" t="s">
        <v>45</v>
      </c>
      <c r="BA38" s="213"/>
    </row>
    <row r="39" spans="1:53" x14ac:dyDescent="0.25">
      <c r="A39" s="33" t="s">
        <v>122</v>
      </c>
      <c r="B39" s="97"/>
      <c r="E39" s="213">
        <f t="shared" ref="E39:K39" si="59">(1000*E7)/((((E35+E36)/2)+273)*(E35-E36))</f>
        <v>1457.0921985815605</v>
      </c>
      <c r="F39" s="213" t="e">
        <f t="shared" si="59"/>
        <v>#DIV/0!</v>
      </c>
      <c r="G39" s="213" t="e">
        <f t="shared" si="59"/>
        <v>#DIV/0!</v>
      </c>
      <c r="H39" s="213" t="e">
        <f t="shared" si="59"/>
        <v>#DIV/0!</v>
      </c>
      <c r="I39" s="213" t="e">
        <f t="shared" si="59"/>
        <v>#DIV/0!</v>
      </c>
      <c r="J39" s="213" t="e">
        <f t="shared" si="59"/>
        <v>#DIV/0!</v>
      </c>
      <c r="K39" s="213" t="e">
        <f t="shared" si="59"/>
        <v>#DIV/0!</v>
      </c>
      <c r="L39" s="213"/>
      <c r="M39" s="213">
        <f>(1000*M7)/((((M35+M36)/2)+273)*(M35-M36))</f>
        <v>199.73311150393403</v>
      </c>
      <c r="N39" s="213" t="e">
        <f t="shared" ref="N39:BA39" si="60">(1000*N7)/((((N35+N36)/2)+273)*(N35-N36))</f>
        <v>#DIV/0!</v>
      </c>
      <c r="O39" s="213" t="e">
        <f t="shared" si="60"/>
        <v>#DIV/0!</v>
      </c>
      <c r="P39" s="3" t="s">
        <v>45</v>
      </c>
      <c r="Q39" s="213" t="e">
        <f t="shared" si="60"/>
        <v>#DIV/0!</v>
      </c>
      <c r="R39" s="213" t="e">
        <f t="shared" si="60"/>
        <v>#DIV/0!</v>
      </c>
      <c r="S39" s="213" t="e">
        <f t="shared" si="60"/>
        <v>#DIV/0!</v>
      </c>
      <c r="T39" s="213">
        <f t="shared" ref="T39" si="61">(1000*T7)/((((T35+T36)/2)+273)*(T35-T36))</f>
        <v>569.12784185511475</v>
      </c>
      <c r="U39" s="213" t="e">
        <f t="shared" si="60"/>
        <v>#DIV/0!</v>
      </c>
      <c r="V39" s="213" t="e">
        <f t="shared" si="60"/>
        <v>#DIV/0!</v>
      </c>
      <c r="W39" s="213" t="e">
        <f t="shared" si="60"/>
        <v>#DIV/0!</v>
      </c>
      <c r="X39" s="213" t="e">
        <f t="shared" si="60"/>
        <v>#DIV/0!</v>
      </c>
      <c r="Y39" s="213" t="e">
        <f t="shared" si="60"/>
        <v>#DIV/0!</v>
      </c>
      <c r="Z39" s="213" t="e">
        <f t="shared" si="60"/>
        <v>#DIV/0!</v>
      </c>
      <c r="AA39" s="213" t="e">
        <f t="shared" si="60"/>
        <v>#DIV/0!</v>
      </c>
      <c r="AB39" s="213" t="e">
        <f t="shared" si="60"/>
        <v>#DIV/0!</v>
      </c>
      <c r="AC39" s="213" t="e">
        <f t="shared" si="60"/>
        <v>#DIV/0!</v>
      </c>
      <c r="AD39" s="213" t="e">
        <f t="shared" si="60"/>
        <v>#DIV/0!</v>
      </c>
      <c r="AE39" s="213" t="e">
        <f t="shared" si="60"/>
        <v>#DIV/0!</v>
      </c>
      <c r="AF39" s="213" t="e">
        <f t="shared" si="60"/>
        <v>#DIV/0!</v>
      </c>
      <c r="AG39" s="213" t="e">
        <f t="shared" si="60"/>
        <v>#DIV/0!</v>
      </c>
      <c r="AH39" s="213" t="e">
        <f t="shared" si="60"/>
        <v>#DIV/0!</v>
      </c>
      <c r="AI39" s="213" t="e">
        <f t="shared" si="60"/>
        <v>#DIV/0!</v>
      </c>
      <c r="AJ39" s="213" t="e">
        <f t="shared" si="60"/>
        <v>#DIV/0!</v>
      </c>
      <c r="AK39" s="213"/>
      <c r="AL39" s="213" t="e">
        <f t="shared" si="60"/>
        <v>#DIV/0!</v>
      </c>
      <c r="AM39" s="213" t="e">
        <f t="shared" si="60"/>
        <v>#DIV/0!</v>
      </c>
      <c r="AN39" s="213" t="e">
        <f t="shared" si="60"/>
        <v>#DIV/0!</v>
      </c>
      <c r="AO39" s="3" t="s">
        <v>45</v>
      </c>
      <c r="AP39" s="3"/>
      <c r="AQ39" s="3"/>
      <c r="AR39" s="213" t="e">
        <f t="shared" si="60"/>
        <v>#DIV/0!</v>
      </c>
      <c r="AS39" s="213" t="e">
        <f t="shared" si="60"/>
        <v>#DIV/0!</v>
      </c>
      <c r="AT39" s="213">
        <f t="shared" si="60"/>
        <v>919.25750150589727</v>
      </c>
      <c r="AU39" s="213" t="e">
        <f t="shared" si="60"/>
        <v>#DIV/0!</v>
      </c>
      <c r="AV39" s="213" t="e">
        <f t="shared" si="60"/>
        <v>#DIV/0!</v>
      </c>
      <c r="AW39" s="213" t="e">
        <f t="shared" si="60"/>
        <v>#DIV/0!</v>
      </c>
      <c r="AX39" s="213"/>
      <c r="AY39" s="14" t="s">
        <v>45</v>
      </c>
      <c r="AZ39" s="14" t="s">
        <v>45</v>
      </c>
      <c r="BA39" s="213" t="e">
        <f t="shared" si="60"/>
        <v>#DIV/0!</v>
      </c>
    </row>
    <row r="40" spans="1:53" ht="25.5" x14ac:dyDescent="0.25">
      <c r="A40" s="7" t="s">
        <v>1938</v>
      </c>
      <c r="E40" s="9" t="s">
        <v>1973</v>
      </c>
      <c r="M40" s="9" t="s">
        <v>1972</v>
      </c>
      <c r="P40" s="3" t="s">
        <v>45</v>
      </c>
      <c r="T40" s="9" t="s">
        <v>1973</v>
      </c>
      <c r="AO40" s="3" t="s">
        <v>45</v>
      </c>
      <c r="AP40" s="3"/>
      <c r="AQ40" s="3"/>
      <c r="AT40" s="9" t="s">
        <v>1973</v>
      </c>
    </row>
    <row r="41" spans="1:53" x14ac:dyDescent="0.25">
      <c r="A41" s="13"/>
    </row>
    <row r="42" spans="1:53" x14ac:dyDescent="0.25">
      <c r="A42" s="118"/>
      <c r="B42" s="7" t="s">
        <v>1433</v>
      </c>
      <c r="C42" s="7"/>
      <c r="AR42" s="213"/>
    </row>
    <row r="43" spans="1:53" x14ac:dyDescent="0.25">
      <c r="A43" s="9"/>
      <c r="B43" s="126" t="s">
        <v>577</v>
      </c>
      <c r="C43" s="98" t="s">
        <v>1426</v>
      </c>
      <c r="D43" s="5"/>
      <c r="E43" s="5"/>
      <c r="F43" s="5"/>
      <c r="G43" s="5"/>
      <c r="H43" s="5"/>
      <c r="I43" s="5"/>
      <c r="J43" s="5"/>
      <c r="K43" s="5"/>
      <c r="L43" s="5"/>
    </row>
    <row r="44" spans="1:53" x14ac:dyDescent="0.25">
      <c r="A44" s="9"/>
      <c r="B44" s="129" t="s">
        <v>576</v>
      </c>
      <c r="C44" s="98" t="s">
        <v>1427</v>
      </c>
      <c r="D44" s="5"/>
      <c r="E44" s="5"/>
      <c r="F44" s="5"/>
      <c r="G44" s="5"/>
      <c r="H44" s="5"/>
      <c r="I44" s="5"/>
      <c r="J44" s="5"/>
      <c r="K44" s="5"/>
      <c r="L44" s="5"/>
    </row>
    <row r="45" spans="1:53" x14ac:dyDescent="0.25">
      <c r="A45" s="9"/>
      <c r="B45" s="127" t="s">
        <v>1515</v>
      </c>
      <c r="C45" s="98" t="s">
        <v>1428</v>
      </c>
      <c r="D45" s="5"/>
      <c r="E45" s="5"/>
      <c r="F45" s="5"/>
      <c r="G45" s="5"/>
      <c r="H45" s="5"/>
      <c r="I45" s="5"/>
      <c r="J45" s="5"/>
      <c r="K45" s="5"/>
      <c r="L45" s="5"/>
      <c r="AR45" s="5"/>
    </row>
    <row r="46" spans="1:53" x14ac:dyDescent="0.25">
      <c r="A46" s="9"/>
      <c r="B46" s="128" t="s">
        <v>1514</v>
      </c>
      <c r="C46" s="98" t="s">
        <v>1429</v>
      </c>
      <c r="D46" s="5"/>
      <c r="E46" s="5"/>
      <c r="F46" s="5"/>
      <c r="G46" s="5"/>
      <c r="H46" s="5"/>
      <c r="I46" s="5"/>
      <c r="J46" s="5"/>
      <c r="K46" s="5"/>
      <c r="L46" s="5"/>
      <c r="AR46" s="5"/>
    </row>
    <row r="47" spans="1:53" x14ac:dyDescent="0.25">
      <c r="A47" s="9"/>
      <c r="B47" s="124" t="s">
        <v>761</v>
      </c>
      <c r="C47" s="98" t="s">
        <v>1430</v>
      </c>
      <c r="D47" s="5"/>
      <c r="E47" s="5"/>
      <c r="F47" s="5"/>
      <c r="G47" s="5"/>
      <c r="H47" s="5"/>
      <c r="I47" s="5"/>
      <c r="J47" s="5"/>
      <c r="K47" s="175" t="s">
        <v>1466</v>
      </c>
      <c r="L47" s="175"/>
      <c r="AR47" s="5"/>
    </row>
    <row r="48" spans="1:53" x14ac:dyDescent="0.25">
      <c r="A48" s="9"/>
      <c r="B48" s="124" t="s">
        <v>1455</v>
      </c>
      <c r="C48" s="98" t="s">
        <v>1431</v>
      </c>
      <c r="D48" s="5"/>
      <c r="E48" s="5"/>
      <c r="F48" s="5"/>
      <c r="G48" s="5"/>
      <c r="H48" s="5"/>
      <c r="I48" s="5"/>
      <c r="J48" s="5"/>
      <c r="K48" s="175" t="s">
        <v>1454</v>
      </c>
      <c r="L48" s="175"/>
      <c r="M48" s="145" t="s">
        <v>1456</v>
      </c>
      <c r="AR48" s="5"/>
    </row>
    <row r="49" spans="1:63" x14ac:dyDescent="0.25">
      <c r="A49" s="9"/>
      <c r="B49" s="125" t="s">
        <v>1513</v>
      </c>
      <c r="C49" s="98" t="s">
        <v>1432</v>
      </c>
      <c r="D49" s="98"/>
      <c r="E49" s="5"/>
      <c r="F49" s="5"/>
      <c r="G49" s="5"/>
      <c r="H49" s="5"/>
      <c r="I49" s="5"/>
      <c r="J49" s="5"/>
      <c r="K49" s="140" t="s">
        <v>1559</v>
      </c>
      <c r="L49" s="140"/>
      <c r="AR49" s="5"/>
    </row>
    <row r="50" spans="1:63" s="145" customFormat="1" x14ac:dyDescent="0.25">
      <c r="A50" s="146"/>
      <c r="B50" s="155" t="s">
        <v>1512</v>
      </c>
      <c r="C50" s="98" t="s">
        <v>1425</v>
      </c>
      <c r="D50" s="98"/>
      <c r="K50" s="156" t="s">
        <v>1464</v>
      </c>
      <c r="L50" s="156"/>
      <c r="M50" s="146" t="s">
        <v>1449</v>
      </c>
      <c r="AR50" s="5"/>
      <c r="AZ50" s="154"/>
      <c r="BD50" s="137" t="s">
        <v>237</v>
      </c>
      <c r="BE50" s="98" t="s">
        <v>1425</v>
      </c>
      <c r="BF50" s="98"/>
      <c r="BJ50" s="156" t="s">
        <v>152</v>
      </c>
      <c r="BK50" s="146" t="s">
        <v>1447</v>
      </c>
    </row>
    <row r="51" spans="1:63" s="145" customFormat="1" x14ac:dyDescent="0.25">
      <c r="A51" s="146"/>
      <c r="B51" s="157" t="s">
        <v>1511</v>
      </c>
      <c r="C51" s="98" t="s">
        <v>1451</v>
      </c>
      <c r="D51" s="98"/>
      <c r="K51" s="158" t="s">
        <v>1470</v>
      </c>
      <c r="L51" s="158"/>
      <c r="M51" s="146" t="s">
        <v>1452</v>
      </c>
      <c r="AR51" s="5"/>
      <c r="AZ51" s="154"/>
      <c r="BD51" s="138" t="s">
        <v>68</v>
      </c>
      <c r="BE51" s="98" t="s">
        <v>1424</v>
      </c>
      <c r="BF51" s="98"/>
    </row>
    <row r="52" spans="1:63" s="145" customFormat="1" x14ac:dyDescent="0.25">
      <c r="A52" s="146"/>
      <c r="B52" s="139" t="s">
        <v>1509</v>
      </c>
      <c r="C52" s="98" t="s">
        <v>1453</v>
      </c>
      <c r="D52" s="98"/>
      <c r="K52" s="159" t="s">
        <v>1468</v>
      </c>
      <c r="L52" s="159"/>
      <c r="M52" s="146" t="s">
        <v>1450</v>
      </c>
      <c r="AR52" s="5"/>
      <c r="AZ52" s="154"/>
      <c r="BD52" s="139" t="s">
        <v>1084</v>
      </c>
      <c r="BE52" s="98" t="s">
        <v>1423</v>
      </c>
      <c r="BF52" s="98"/>
    </row>
    <row r="53" spans="1:63" s="145" customFormat="1" x14ac:dyDescent="0.25">
      <c r="A53" s="146"/>
      <c r="B53" s="131" t="s">
        <v>1510</v>
      </c>
      <c r="C53" s="98" t="s">
        <v>1422</v>
      </c>
      <c r="D53" s="98"/>
      <c r="K53" s="160" t="s">
        <v>1467</v>
      </c>
      <c r="L53" s="160"/>
      <c r="M53" s="146" t="s">
        <v>1448</v>
      </c>
      <c r="AZ53" s="154"/>
      <c r="BD53" s="131" t="s">
        <v>797</v>
      </c>
      <c r="BE53" s="98" t="s">
        <v>1422</v>
      </c>
      <c r="BF53" s="98"/>
    </row>
    <row r="54" spans="1:63" x14ac:dyDescent="0.25">
      <c r="A54" s="9"/>
      <c r="B54" s="3"/>
      <c r="C54" s="96"/>
      <c r="D54" s="96" t="s">
        <v>1418</v>
      </c>
      <c r="E54" s="5"/>
      <c r="F54" s="5"/>
      <c r="G54" s="5"/>
      <c r="H54" s="5"/>
      <c r="I54" s="5"/>
      <c r="J54" s="5"/>
      <c r="K54" s="5"/>
      <c r="L54" s="5"/>
      <c r="AR54" s="145"/>
    </row>
    <row r="55" spans="1:63" x14ac:dyDescent="0.25">
      <c r="A55" s="9"/>
      <c r="B55" s="130" t="s">
        <v>1417</v>
      </c>
      <c r="C55" s="97"/>
      <c r="D55" s="112" t="s">
        <v>1416</v>
      </c>
      <c r="E55" s="5"/>
      <c r="F55" s="5"/>
      <c r="G55" s="5"/>
      <c r="H55" s="5"/>
      <c r="I55" s="5"/>
      <c r="J55" s="5"/>
      <c r="K55" s="98" t="s">
        <v>1441</v>
      </c>
      <c r="L55" s="98"/>
      <c r="AR55" s="145"/>
    </row>
    <row r="56" spans="1:63" x14ac:dyDescent="0.25">
      <c r="A56" s="9"/>
      <c r="B56" s="130" t="s">
        <v>1417</v>
      </c>
      <c r="C56" s="96"/>
      <c r="D56" s="112" t="s">
        <v>1415</v>
      </c>
      <c r="E56" s="5"/>
      <c r="F56" s="5"/>
      <c r="G56" s="5"/>
      <c r="H56" s="5"/>
      <c r="I56" s="5"/>
      <c r="J56" s="5"/>
      <c r="K56" s="98" t="s">
        <v>1441</v>
      </c>
      <c r="L56" s="98"/>
      <c r="AR56" s="145"/>
    </row>
    <row r="57" spans="1:63" x14ac:dyDescent="0.25">
      <c r="A57" s="9"/>
      <c r="B57" s="131" t="s">
        <v>880</v>
      </c>
      <c r="C57" s="96"/>
      <c r="D57" s="111" t="s">
        <v>1413</v>
      </c>
      <c r="E57" s="5"/>
      <c r="F57" s="5"/>
      <c r="G57" s="5"/>
      <c r="H57" s="5"/>
      <c r="I57" s="5"/>
      <c r="J57" s="5"/>
      <c r="K57" s="98" t="s">
        <v>1434</v>
      </c>
      <c r="L57" s="98"/>
      <c r="AR57" s="5"/>
    </row>
    <row r="58" spans="1:63" x14ac:dyDescent="0.25">
      <c r="A58" s="9"/>
      <c r="B58" s="131" t="s">
        <v>880</v>
      </c>
      <c r="C58" s="96"/>
      <c r="D58" s="111" t="s">
        <v>1414</v>
      </c>
      <c r="E58" s="5"/>
      <c r="F58" s="5"/>
      <c r="G58" s="5"/>
      <c r="H58" s="5"/>
      <c r="I58" s="5"/>
      <c r="J58" s="5"/>
      <c r="K58" s="98" t="s">
        <v>1434</v>
      </c>
      <c r="L58" s="98"/>
      <c r="AR58" s="5"/>
    </row>
    <row r="59" spans="1:63" x14ac:dyDescent="0.25">
      <c r="A59" s="9"/>
      <c r="B59" s="132" t="s">
        <v>762</v>
      </c>
      <c r="C59" s="96"/>
      <c r="D59" s="108" t="s">
        <v>1412</v>
      </c>
      <c r="E59" s="5"/>
      <c r="F59" s="5"/>
      <c r="G59" s="5"/>
      <c r="H59" s="5"/>
      <c r="I59" s="5"/>
      <c r="J59" s="5"/>
      <c r="K59" s="98" t="s">
        <v>1436</v>
      </c>
      <c r="L59" s="98"/>
      <c r="AR59" s="5"/>
    </row>
    <row r="60" spans="1:63" x14ac:dyDescent="0.25">
      <c r="A60" s="9"/>
      <c r="B60" s="133" t="s">
        <v>933</v>
      </c>
      <c r="C60" s="96"/>
      <c r="D60" s="113" t="s">
        <v>1435</v>
      </c>
      <c r="E60" s="5"/>
      <c r="F60" s="5"/>
      <c r="G60" s="5"/>
      <c r="H60" s="5"/>
      <c r="I60" s="5"/>
      <c r="J60" s="5"/>
      <c r="K60" s="98" t="s">
        <v>1437</v>
      </c>
      <c r="L60" s="98"/>
      <c r="AR60" s="5"/>
    </row>
    <row r="61" spans="1:63" x14ac:dyDescent="0.25">
      <c r="A61" s="9"/>
      <c r="B61" s="134" t="s">
        <v>38</v>
      </c>
      <c r="C61" s="96"/>
      <c r="D61" s="102" t="s">
        <v>1407</v>
      </c>
      <c r="E61" s="5"/>
      <c r="F61" s="5"/>
      <c r="G61" s="5"/>
      <c r="H61" s="5"/>
      <c r="I61" s="5"/>
      <c r="J61" s="5"/>
      <c r="K61" s="98" t="s">
        <v>1438</v>
      </c>
      <c r="L61" s="98"/>
      <c r="AR61" s="5"/>
    </row>
    <row r="62" spans="1:63" x14ac:dyDescent="0.25">
      <c r="A62" s="9"/>
      <c r="B62" s="134" t="s">
        <v>38</v>
      </c>
      <c r="C62" s="96"/>
      <c r="D62" s="102" t="s">
        <v>1408</v>
      </c>
      <c r="E62" s="5"/>
      <c r="F62" s="5"/>
      <c r="G62" s="5"/>
      <c r="H62" s="5"/>
      <c r="I62" s="5"/>
      <c r="J62" s="5"/>
      <c r="K62" s="98" t="s">
        <v>1438</v>
      </c>
      <c r="L62" s="98"/>
      <c r="AR62" s="5"/>
    </row>
    <row r="63" spans="1:63" x14ac:dyDescent="0.25">
      <c r="A63" s="9"/>
      <c r="B63" s="135" t="s">
        <v>17</v>
      </c>
      <c r="C63" s="96"/>
      <c r="D63" s="99" t="s">
        <v>1409</v>
      </c>
      <c r="E63" s="5"/>
      <c r="F63" s="5"/>
      <c r="G63" s="5"/>
      <c r="H63" s="5"/>
      <c r="I63" s="5"/>
      <c r="J63" s="5"/>
      <c r="K63" s="98" t="s">
        <v>1440</v>
      </c>
      <c r="L63" s="98"/>
      <c r="AR63" s="5"/>
    </row>
    <row r="64" spans="1:63" x14ac:dyDescent="0.25">
      <c r="A64" s="9"/>
      <c r="B64" s="135" t="s">
        <v>17</v>
      </c>
      <c r="C64" s="96"/>
      <c r="D64" s="99" t="s">
        <v>1410</v>
      </c>
      <c r="E64" s="5"/>
      <c r="F64" s="5"/>
      <c r="G64" s="5"/>
      <c r="H64" s="5"/>
      <c r="I64" s="5"/>
      <c r="J64" s="5"/>
      <c r="K64" s="98" t="s">
        <v>1440</v>
      </c>
      <c r="L64" s="98"/>
      <c r="AR64" s="5"/>
    </row>
    <row r="65" spans="1:44" x14ac:dyDescent="0.25">
      <c r="A65" s="9"/>
      <c r="B65" s="136" t="s">
        <v>39</v>
      </c>
      <c r="C65" s="96"/>
      <c r="D65" s="100" t="s">
        <v>1411</v>
      </c>
      <c r="E65" s="5"/>
      <c r="F65" s="5"/>
      <c r="G65" s="5"/>
      <c r="H65" s="5"/>
      <c r="I65" s="5"/>
      <c r="J65" s="5"/>
      <c r="K65" s="98" t="s">
        <v>1439</v>
      </c>
      <c r="L65" s="98"/>
      <c r="AR65" s="5"/>
    </row>
    <row r="66" spans="1:44" x14ac:dyDescent="0.25">
      <c r="AR66" s="5"/>
    </row>
    <row r="67" spans="1:44" x14ac:dyDescent="0.25">
      <c r="AR67" s="5"/>
    </row>
    <row r="68" spans="1:44" x14ac:dyDescent="0.25">
      <c r="AR68" s="5"/>
    </row>
  </sheetData>
  <sortState columnSort="1" ref="B1:M35">
    <sortCondition ref="B5:M5"/>
    <sortCondition ref="B2:M2"/>
  </sortState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65"/>
  <sheetViews>
    <sheetView topLeftCell="A7" workbookViewId="0">
      <selection activeCell="A20" sqref="A20"/>
    </sheetView>
  </sheetViews>
  <sheetFormatPr baseColWidth="10" defaultRowHeight="12.75" x14ac:dyDescent="0.25"/>
  <cols>
    <col min="1" max="1" width="32.28515625" style="13" customWidth="1"/>
    <col min="2" max="16384" width="11.42578125" style="9"/>
  </cols>
  <sheetData>
    <row r="1" spans="1:21" x14ac:dyDescent="0.25">
      <c r="A1" s="4" t="s">
        <v>24</v>
      </c>
    </row>
    <row r="2" spans="1:21" s="3" customFormat="1" ht="51" x14ac:dyDescent="0.25">
      <c r="A2" s="6" t="s">
        <v>23</v>
      </c>
      <c r="B2" s="3" t="s">
        <v>930</v>
      </c>
      <c r="C2" s="3" t="s">
        <v>878</v>
      </c>
      <c r="D2" s="3" t="s">
        <v>920</v>
      </c>
      <c r="E2" s="3" t="s">
        <v>882</v>
      </c>
      <c r="F2" s="3" t="s">
        <v>881</v>
      </c>
      <c r="G2" s="3" t="s">
        <v>922</v>
      </c>
      <c r="H2" s="3" t="s">
        <v>883</v>
      </c>
      <c r="I2" s="3" t="s">
        <v>884</v>
      </c>
    </row>
    <row r="3" spans="1:21" x14ac:dyDescent="0.25">
      <c r="A3" s="4" t="s">
        <v>25</v>
      </c>
    </row>
    <row r="4" spans="1:21" x14ac:dyDescent="0.25">
      <c r="A4" s="4" t="s">
        <v>35</v>
      </c>
    </row>
    <row r="5" spans="1:21" x14ac:dyDescent="0.25">
      <c r="A5" s="7" t="s">
        <v>12</v>
      </c>
      <c r="B5" s="9" t="s">
        <v>879</v>
      </c>
      <c r="C5" s="9" t="s">
        <v>879</v>
      </c>
      <c r="D5" s="9" t="s">
        <v>879</v>
      </c>
      <c r="E5" s="9" t="s">
        <v>879</v>
      </c>
      <c r="F5" s="9" t="s">
        <v>879</v>
      </c>
      <c r="G5" s="9" t="s">
        <v>879</v>
      </c>
      <c r="H5" s="9" t="s">
        <v>879</v>
      </c>
      <c r="I5" s="9" t="s">
        <v>879</v>
      </c>
    </row>
    <row r="6" spans="1:21" ht="25.5" x14ac:dyDescent="0.25">
      <c r="A6" s="7" t="s">
        <v>6</v>
      </c>
      <c r="B6" s="9" t="s">
        <v>921</v>
      </c>
      <c r="C6" s="9" t="s">
        <v>1372</v>
      </c>
      <c r="D6" s="9" t="s">
        <v>921</v>
      </c>
      <c r="E6" s="9" t="s">
        <v>926</v>
      </c>
      <c r="F6" s="9" t="s">
        <v>1374</v>
      </c>
      <c r="G6" s="9" t="s">
        <v>921</v>
      </c>
      <c r="H6" s="9" t="s">
        <v>819</v>
      </c>
      <c r="I6" s="9" t="s">
        <v>926</v>
      </c>
    </row>
    <row r="7" spans="1:21" x14ac:dyDescent="0.25">
      <c r="A7" s="7" t="s">
        <v>1</v>
      </c>
      <c r="B7" s="9">
        <v>91</v>
      </c>
      <c r="C7" s="9">
        <v>93</v>
      </c>
      <c r="D7" s="9">
        <v>63</v>
      </c>
      <c r="E7" s="9">
        <v>46</v>
      </c>
      <c r="F7" s="9">
        <v>141</v>
      </c>
      <c r="G7" s="9">
        <v>15</v>
      </c>
      <c r="H7" s="9">
        <v>153</v>
      </c>
      <c r="I7" s="9">
        <v>147</v>
      </c>
    </row>
    <row r="8" spans="1:21" x14ac:dyDescent="0.25">
      <c r="A8" s="7" t="s">
        <v>2</v>
      </c>
      <c r="B8" s="9">
        <v>5</v>
      </c>
      <c r="C8" s="9">
        <v>2</v>
      </c>
      <c r="D8" s="9">
        <v>3</v>
      </c>
      <c r="E8" s="9">
        <v>2</v>
      </c>
      <c r="F8" s="9">
        <v>3</v>
      </c>
      <c r="G8" s="9">
        <v>0</v>
      </c>
      <c r="H8" s="9">
        <v>0</v>
      </c>
      <c r="I8" s="9">
        <v>8</v>
      </c>
    </row>
    <row r="9" spans="1:21" s="19" customFormat="1" x14ac:dyDescent="0.25">
      <c r="A9" s="8" t="s">
        <v>3</v>
      </c>
      <c r="B9" s="20">
        <v>28.4</v>
      </c>
      <c r="C9" s="20">
        <v>28</v>
      </c>
      <c r="D9" s="20">
        <v>23.4</v>
      </c>
      <c r="E9" s="20">
        <v>29.7</v>
      </c>
      <c r="F9" s="20">
        <v>25</v>
      </c>
      <c r="G9" s="20">
        <v>21.8</v>
      </c>
      <c r="H9" s="20">
        <v>27.9</v>
      </c>
      <c r="I9" s="20">
        <v>27</v>
      </c>
      <c r="J9" s="20"/>
      <c r="K9" s="20"/>
    </row>
    <row r="10" spans="1:21" x14ac:dyDescent="0.25">
      <c r="A10" s="7" t="s">
        <v>4</v>
      </c>
      <c r="B10" s="21">
        <v>32.200000000000003</v>
      </c>
      <c r="C10" s="21">
        <v>34</v>
      </c>
      <c r="D10" s="21">
        <v>29.2</v>
      </c>
      <c r="E10" s="21">
        <v>35.6</v>
      </c>
      <c r="F10" s="21">
        <v>29</v>
      </c>
      <c r="G10" s="21">
        <v>23.8</v>
      </c>
      <c r="H10" s="21">
        <v>29.3</v>
      </c>
      <c r="I10" s="21">
        <v>31.1</v>
      </c>
      <c r="J10" s="21"/>
      <c r="K10" s="21"/>
    </row>
    <row r="11" spans="1:21" x14ac:dyDescent="0.25">
      <c r="A11" s="7" t="s">
        <v>5</v>
      </c>
      <c r="B11" s="21">
        <v>19.2</v>
      </c>
      <c r="C11" s="21">
        <v>20</v>
      </c>
      <c r="D11" s="21">
        <v>14</v>
      </c>
      <c r="E11" s="21">
        <v>24.4</v>
      </c>
      <c r="F11" s="21">
        <v>21</v>
      </c>
      <c r="G11" s="21">
        <v>17.3</v>
      </c>
      <c r="H11" s="21">
        <v>23.8</v>
      </c>
      <c r="I11" s="21">
        <v>19</v>
      </c>
      <c r="J11" s="21"/>
      <c r="K11" s="21"/>
    </row>
    <row r="12" spans="1:21" x14ac:dyDescent="0.25">
      <c r="A12" s="7" t="s">
        <v>44</v>
      </c>
      <c r="B12" s="21">
        <f t="shared" ref="B12:I12" si="0">B10-B11</f>
        <v>13.000000000000004</v>
      </c>
      <c r="C12" s="21">
        <f t="shared" si="0"/>
        <v>14</v>
      </c>
      <c r="D12" s="21">
        <f t="shared" si="0"/>
        <v>15.2</v>
      </c>
      <c r="E12" s="21">
        <f t="shared" si="0"/>
        <v>11.200000000000003</v>
      </c>
      <c r="F12" s="21">
        <f t="shared" si="0"/>
        <v>8</v>
      </c>
      <c r="G12" s="21">
        <f t="shared" si="0"/>
        <v>6.5</v>
      </c>
      <c r="H12" s="21">
        <f t="shared" si="0"/>
        <v>5.5</v>
      </c>
      <c r="I12" s="21">
        <f t="shared" si="0"/>
        <v>12.100000000000001</v>
      </c>
      <c r="J12" s="21">
        <f t="shared" ref="J12" si="1">J10-J11</f>
        <v>0</v>
      </c>
      <c r="K12" s="21">
        <f t="shared" ref="K12:U12" si="2">K10-K11</f>
        <v>0</v>
      </c>
      <c r="L12" s="21">
        <f t="shared" si="2"/>
        <v>0</v>
      </c>
      <c r="M12" s="21">
        <f t="shared" si="2"/>
        <v>0</v>
      </c>
      <c r="N12" s="21">
        <f t="shared" si="2"/>
        <v>0</v>
      </c>
      <c r="O12" s="21">
        <f t="shared" si="2"/>
        <v>0</v>
      </c>
      <c r="P12" s="21">
        <f t="shared" si="2"/>
        <v>0</v>
      </c>
      <c r="Q12" s="21">
        <f t="shared" si="2"/>
        <v>0</v>
      </c>
      <c r="R12" s="21">
        <f t="shared" si="2"/>
        <v>0</v>
      </c>
      <c r="S12" s="21">
        <f t="shared" si="2"/>
        <v>0</v>
      </c>
      <c r="T12" s="21">
        <f t="shared" si="2"/>
        <v>0</v>
      </c>
      <c r="U12" s="21">
        <f t="shared" si="2"/>
        <v>0</v>
      </c>
    </row>
    <row r="13" spans="1:21" x14ac:dyDescent="0.25">
      <c r="A13" s="7" t="s">
        <v>18</v>
      </c>
    </row>
    <row r="14" spans="1:21" x14ac:dyDescent="0.25">
      <c r="A14" s="7" t="s">
        <v>19</v>
      </c>
    </row>
    <row r="15" spans="1:21" x14ac:dyDescent="0.25">
      <c r="A15" s="7" t="s">
        <v>20</v>
      </c>
      <c r="B15" s="9">
        <v>109</v>
      </c>
      <c r="C15" s="9">
        <v>225</v>
      </c>
      <c r="D15" s="9">
        <v>360</v>
      </c>
      <c r="E15" s="9">
        <v>269</v>
      </c>
      <c r="F15" s="9">
        <v>5</v>
      </c>
      <c r="G15" s="9" t="s">
        <v>78</v>
      </c>
      <c r="H15" s="9">
        <v>7</v>
      </c>
      <c r="I15" s="9">
        <v>394</v>
      </c>
    </row>
    <row r="16" spans="1:21" x14ac:dyDescent="0.25">
      <c r="A16" s="7" t="s">
        <v>21</v>
      </c>
      <c r="B16" s="9" t="s">
        <v>78</v>
      </c>
      <c r="C16" s="9" t="s">
        <v>78</v>
      </c>
      <c r="D16" s="9" t="s">
        <v>78</v>
      </c>
      <c r="E16" s="9" t="s">
        <v>78</v>
      </c>
      <c r="F16" s="9" t="s">
        <v>78</v>
      </c>
      <c r="G16" s="9" t="s">
        <v>78</v>
      </c>
      <c r="H16" s="9" t="s">
        <v>42</v>
      </c>
      <c r="I16" s="9" t="s">
        <v>78</v>
      </c>
    </row>
    <row r="17" spans="1:21" x14ac:dyDescent="0.25">
      <c r="A17" s="7" t="s">
        <v>22</v>
      </c>
      <c r="B17" s="9" t="s">
        <v>78</v>
      </c>
      <c r="C17" s="9" t="s">
        <v>78</v>
      </c>
      <c r="D17" s="9" t="s">
        <v>78</v>
      </c>
      <c r="E17" s="9" t="s">
        <v>78</v>
      </c>
      <c r="F17" s="9" t="s">
        <v>78</v>
      </c>
      <c r="G17" s="9" t="s">
        <v>78</v>
      </c>
      <c r="H17" s="9" t="s">
        <v>42</v>
      </c>
      <c r="I17" s="9" t="s">
        <v>78</v>
      </c>
    </row>
    <row r="18" spans="1:21" x14ac:dyDescent="0.25">
      <c r="A18" s="7" t="s">
        <v>220</v>
      </c>
    </row>
    <row r="19" spans="1:21" x14ac:dyDescent="0.25">
      <c r="A19" s="7" t="s">
        <v>221</v>
      </c>
    </row>
    <row r="20" spans="1:21" x14ac:dyDescent="0.25">
      <c r="A20" s="28" t="s">
        <v>2669</v>
      </c>
      <c r="B20" s="9">
        <f t="shared" ref="B20:I20" si="3">50*(B7+(10*B8))</f>
        <v>7050</v>
      </c>
      <c r="C20" s="9">
        <f t="shared" si="3"/>
        <v>5650</v>
      </c>
      <c r="D20" s="9">
        <f t="shared" si="3"/>
        <v>4650</v>
      </c>
      <c r="E20" s="9">
        <f t="shared" si="3"/>
        <v>3300</v>
      </c>
      <c r="F20" s="9">
        <f t="shared" si="3"/>
        <v>8550</v>
      </c>
      <c r="G20" s="9">
        <f t="shared" si="3"/>
        <v>750</v>
      </c>
      <c r="H20" s="9">
        <f t="shared" si="3"/>
        <v>7650</v>
      </c>
      <c r="I20" s="9">
        <f t="shared" si="3"/>
        <v>11350</v>
      </c>
      <c r="J20" s="9">
        <f t="shared" ref="J20" si="4">50*(J7+(10*J8))</f>
        <v>0</v>
      </c>
      <c r="K20" s="9">
        <f t="shared" ref="K20:U20" si="5">50*(K7+(10*K8))</f>
        <v>0</v>
      </c>
      <c r="L20" s="9">
        <f t="shared" si="5"/>
        <v>0</v>
      </c>
      <c r="M20" s="9">
        <f t="shared" si="5"/>
        <v>0</v>
      </c>
      <c r="N20" s="9">
        <f t="shared" si="5"/>
        <v>0</v>
      </c>
      <c r="O20" s="9">
        <f t="shared" si="5"/>
        <v>0</v>
      </c>
      <c r="P20" s="9">
        <f t="shared" si="5"/>
        <v>0</v>
      </c>
      <c r="Q20" s="9">
        <f t="shared" si="5"/>
        <v>0</v>
      </c>
      <c r="R20" s="9">
        <f t="shared" si="5"/>
        <v>0</v>
      </c>
      <c r="S20" s="9">
        <f t="shared" si="5"/>
        <v>0</v>
      </c>
      <c r="T20" s="9">
        <f t="shared" si="5"/>
        <v>0</v>
      </c>
      <c r="U20" s="9">
        <f t="shared" si="5"/>
        <v>0</v>
      </c>
    </row>
    <row r="21" spans="1:21" x14ac:dyDescent="0.25">
      <c r="A21" s="7" t="s">
        <v>10</v>
      </c>
      <c r="B21" s="9">
        <f t="shared" ref="B21:I21" si="6">(B9+30)*(B12)</f>
        <v>759.20000000000016</v>
      </c>
      <c r="C21" s="9">
        <f t="shared" si="6"/>
        <v>812</v>
      </c>
      <c r="D21" s="9">
        <f t="shared" si="6"/>
        <v>811.68</v>
      </c>
      <c r="E21" s="9">
        <f t="shared" si="6"/>
        <v>668.64000000000021</v>
      </c>
      <c r="F21" s="9">
        <f t="shared" si="6"/>
        <v>440</v>
      </c>
      <c r="G21" s="9">
        <f t="shared" si="6"/>
        <v>336.7</v>
      </c>
      <c r="H21" s="9">
        <f t="shared" si="6"/>
        <v>318.45</v>
      </c>
      <c r="I21" s="9">
        <f t="shared" si="6"/>
        <v>689.7</v>
      </c>
      <c r="J21" s="9">
        <f t="shared" ref="J21" si="7">(J9+30)*(J12)</f>
        <v>0</v>
      </c>
      <c r="K21" s="9">
        <f t="shared" ref="K21:U21" si="8">(K9+30)*(K12)</f>
        <v>0</v>
      </c>
      <c r="L21" s="9">
        <f t="shared" si="8"/>
        <v>0</v>
      </c>
      <c r="M21" s="9">
        <f t="shared" si="8"/>
        <v>0</v>
      </c>
      <c r="N21" s="9">
        <f t="shared" si="8"/>
        <v>0</v>
      </c>
      <c r="O21" s="9">
        <f t="shared" si="8"/>
        <v>0</v>
      </c>
      <c r="P21" s="9">
        <f t="shared" si="8"/>
        <v>0</v>
      </c>
      <c r="Q21" s="9">
        <f t="shared" si="8"/>
        <v>0</v>
      </c>
      <c r="R21" s="9">
        <f t="shared" si="8"/>
        <v>0</v>
      </c>
      <c r="S21" s="9">
        <f t="shared" si="8"/>
        <v>0</v>
      </c>
      <c r="T21" s="9">
        <f t="shared" si="8"/>
        <v>0</v>
      </c>
      <c r="U21" s="9">
        <f t="shared" si="8"/>
        <v>0</v>
      </c>
    </row>
    <row r="22" spans="1:21" x14ac:dyDescent="0.25">
      <c r="A22" s="7" t="s">
        <v>11</v>
      </c>
      <c r="B22" s="10">
        <f t="shared" ref="B22:I22" si="9">B20/B21</f>
        <v>9.2860906217070589</v>
      </c>
      <c r="C22" s="10">
        <f t="shared" si="9"/>
        <v>6.958128078817734</v>
      </c>
      <c r="D22" s="10">
        <f t="shared" si="9"/>
        <v>5.7288586635127148</v>
      </c>
      <c r="E22" s="10">
        <f t="shared" si="9"/>
        <v>4.9353912419239041</v>
      </c>
      <c r="F22" s="10">
        <f t="shared" si="9"/>
        <v>19.431818181818183</v>
      </c>
      <c r="G22" s="10">
        <f t="shared" si="9"/>
        <v>2.2275022275022276</v>
      </c>
      <c r="H22" s="10">
        <f t="shared" si="9"/>
        <v>24.022609514837495</v>
      </c>
      <c r="I22" s="10">
        <f t="shared" si="9"/>
        <v>16.456430332028418</v>
      </c>
      <c r="J22" s="10" t="e">
        <f t="shared" ref="J22" si="10">J20/J21</f>
        <v>#DIV/0!</v>
      </c>
      <c r="K22" s="10" t="e">
        <f t="shared" ref="K22:U22" si="11">K20/K21</f>
        <v>#DIV/0!</v>
      </c>
      <c r="L22" s="10" t="e">
        <f t="shared" si="11"/>
        <v>#DIV/0!</v>
      </c>
      <c r="M22" s="10" t="e">
        <f t="shared" si="11"/>
        <v>#DIV/0!</v>
      </c>
      <c r="N22" s="10" t="e">
        <f t="shared" si="11"/>
        <v>#DIV/0!</v>
      </c>
      <c r="O22" s="10" t="e">
        <f t="shared" si="11"/>
        <v>#DIV/0!</v>
      </c>
      <c r="P22" s="10" t="e">
        <f t="shared" si="11"/>
        <v>#DIV/0!</v>
      </c>
      <c r="Q22" s="10" t="e">
        <f t="shared" si="11"/>
        <v>#DIV/0!</v>
      </c>
      <c r="R22" s="10" t="e">
        <f t="shared" si="11"/>
        <v>#DIV/0!</v>
      </c>
      <c r="S22" s="10" t="e">
        <f t="shared" si="11"/>
        <v>#DIV/0!</v>
      </c>
      <c r="T22" s="10" t="e">
        <f t="shared" si="11"/>
        <v>#DIV/0!</v>
      </c>
      <c r="U22" s="10" t="e">
        <f t="shared" si="11"/>
        <v>#DIV/0!</v>
      </c>
    </row>
    <row r="23" spans="1:21" s="19" customFormat="1" x14ac:dyDescent="0.25">
      <c r="A23" s="8" t="s">
        <v>9</v>
      </c>
      <c r="B23" s="38">
        <f t="shared" ref="B23:I23" si="12">SQRT(B22)*10</f>
        <v>30.47308750636709</v>
      </c>
      <c r="C23" s="38">
        <f t="shared" si="12"/>
        <v>26.378263928503209</v>
      </c>
      <c r="D23" s="38">
        <f t="shared" si="12"/>
        <v>23.935034287656066</v>
      </c>
      <c r="E23" s="38">
        <f t="shared" si="12"/>
        <v>22.215740460142005</v>
      </c>
      <c r="F23" s="38">
        <f t="shared" si="12"/>
        <v>44.081536023394399</v>
      </c>
      <c r="G23" s="38">
        <f t="shared" si="12"/>
        <v>14.924819019010675</v>
      </c>
      <c r="H23" s="38">
        <f t="shared" si="12"/>
        <v>49.012865162972766</v>
      </c>
      <c r="I23" s="38">
        <f t="shared" si="12"/>
        <v>40.566526018416241</v>
      </c>
      <c r="J23" s="38" t="e">
        <f t="shared" ref="J23" si="13">SQRT(J22)*10</f>
        <v>#DIV/0!</v>
      </c>
      <c r="K23" s="38" t="e">
        <f t="shared" ref="K23:U23" si="14">SQRT(K22)*10</f>
        <v>#DIV/0!</v>
      </c>
      <c r="L23" s="38" t="e">
        <f t="shared" si="14"/>
        <v>#DIV/0!</v>
      </c>
      <c r="M23" s="38" t="e">
        <f t="shared" si="14"/>
        <v>#DIV/0!</v>
      </c>
      <c r="N23" s="38" t="e">
        <f t="shared" si="14"/>
        <v>#DIV/0!</v>
      </c>
      <c r="O23" s="38" t="e">
        <f t="shared" si="14"/>
        <v>#DIV/0!</v>
      </c>
      <c r="P23" s="38" t="e">
        <f t="shared" si="14"/>
        <v>#DIV/0!</v>
      </c>
      <c r="Q23" s="38" t="e">
        <f t="shared" si="14"/>
        <v>#DIV/0!</v>
      </c>
      <c r="R23" s="38" t="e">
        <f t="shared" si="14"/>
        <v>#DIV/0!</v>
      </c>
      <c r="S23" s="38" t="e">
        <f t="shared" si="14"/>
        <v>#DIV/0!</v>
      </c>
      <c r="T23" s="38" t="e">
        <f t="shared" si="14"/>
        <v>#DIV/0!</v>
      </c>
      <c r="U23" s="38" t="e">
        <f t="shared" si="14"/>
        <v>#DIV/0!</v>
      </c>
    </row>
    <row r="24" spans="1:21" s="3" customFormat="1" x14ac:dyDescent="0.25">
      <c r="A24" s="12" t="s">
        <v>16</v>
      </c>
      <c r="B24" s="115" t="s">
        <v>1528</v>
      </c>
      <c r="C24" s="116" t="s">
        <v>1521</v>
      </c>
      <c r="D24" s="116" t="s">
        <v>1522</v>
      </c>
      <c r="E24" s="116" t="s">
        <v>1521</v>
      </c>
      <c r="F24" s="115" t="s">
        <v>1523</v>
      </c>
      <c r="G24" s="3" t="s">
        <v>1524</v>
      </c>
      <c r="H24" s="3" t="s">
        <v>1525</v>
      </c>
      <c r="I24" s="115" t="s">
        <v>1526</v>
      </c>
    </row>
    <row r="25" spans="1:21" s="16" customFormat="1" x14ac:dyDescent="0.25">
      <c r="A25" s="63" t="s">
        <v>966</v>
      </c>
      <c r="B25" s="110" t="s">
        <v>1527</v>
      </c>
      <c r="C25" s="185" t="s">
        <v>978</v>
      </c>
      <c r="D25" s="184">
        <v>71</v>
      </c>
      <c r="E25" s="185" t="s">
        <v>978</v>
      </c>
      <c r="F25" s="110" t="s">
        <v>1527</v>
      </c>
      <c r="G25" s="16" t="s">
        <v>984</v>
      </c>
      <c r="I25" s="114" t="s">
        <v>978</v>
      </c>
    </row>
    <row r="26" spans="1:21" ht="38.25" x14ac:dyDescent="0.25">
      <c r="A26" s="13" t="s">
        <v>75</v>
      </c>
      <c r="B26" s="114" t="s">
        <v>1400</v>
      </c>
      <c r="C26" s="185" t="s">
        <v>1400</v>
      </c>
      <c r="E26" s="185" t="s">
        <v>1400</v>
      </c>
      <c r="F26" s="114" t="s">
        <v>1400</v>
      </c>
      <c r="I26" s="114" t="s">
        <v>1400</v>
      </c>
    </row>
    <row r="27" spans="1:21" x14ac:dyDescent="0.25">
      <c r="A27" s="13" t="s">
        <v>342</v>
      </c>
    </row>
    <row r="29" spans="1:21" x14ac:dyDescent="0.25">
      <c r="A29" s="13" t="s">
        <v>111</v>
      </c>
    </row>
    <row r="30" spans="1:21" x14ac:dyDescent="0.25">
      <c r="A30" s="13" t="s">
        <v>112</v>
      </c>
    </row>
    <row r="32" spans="1:21" x14ac:dyDescent="0.25">
      <c r="A32" s="13" t="s">
        <v>842</v>
      </c>
    </row>
    <row r="33" spans="1:12" x14ac:dyDescent="0.25">
      <c r="A33" s="13" t="s">
        <v>843</v>
      </c>
    </row>
    <row r="35" spans="1:12" x14ac:dyDescent="0.25">
      <c r="A35" s="13" t="s">
        <v>119</v>
      </c>
      <c r="C35" s="9">
        <v>41.8</v>
      </c>
      <c r="D35" s="9">
        <v>41.3</v>
      </c>
      <c r="E35" s="9">
        <v>42.2</v>
      </c>
      <c r="F35" s="9">
        <v>35.700000000000003</v>
      </c>
      <c r="G35" s="9">
        <v>29.7</v>
      </c>
      <c r="H35" s="9">
        <v>39.6</v>
      </c>
      <c r="I35" s="9">
        <v>40.9</v>
      </c>
    </row>
    <row r="36" spans="1:12" x14ac:dyDescent="0.25">
      <c r="A36" s="13" t="s">
        <v>120</v>
      </c>
      <c r="C36" s="9">
        <v>12.5</v>
      </c>
      <c r="D36" s="9">
        <v>10.4</v>
      </c>
      <c r="E36" s="9">
        <v>17.5</v>
      </c>
      <c r="F36" s="9">
        <v>13.7</v>
      </c>
      <c r="G36" s="9">
        <v>13.5</v>
      </c>
      <c r="H36" s="9">
        <v>14.3</v>
      </c>
      <c r="I36" s="21">
        <v>12</v>
      </c>
    </row>
    <row r="37" spans="1:12" x14ac:dyDescent="0.25">
      <c r="A37" s="33" t="s">
        <v>121</v>
      </c>
      <c r="B37" s="9" t="e">
        <f>(50*B7)/(((B35+B36)/2)*(B35-B36))</f>
        <v>#DIV/0!</v>
      </c>
      <c r="C37" s="213">
        <f t="shared" ref="C37:I37" si="15">(50*C7)/(((C35+C36)/2)*(C35-C36))</f>
        <v>5.8454170045066292</v>
      </c>
      <c r="D37" s="213">
        <f t="shared" si="15"/>
        <v>3.943587913841994</v>
      </c>
      <c r="E37" s="213">
        <f t="shared" si="15"/>
        <v>3.1195111861602207</v>
      </c>
      <c r="F37" s="213">
        <f t="shared" si="15"/>
        <v>12.973868237026126</v>
      </c>
      <c r="G37" s="213">
        <f t="shared" si="15"/>
        <v>2.1433470507544579</v>
      </c>
      <c r="H37" s="213">
        <f t="shared" si="15"/>
        <v>11.219723246826577</v>
      </c>
      <c r="I37" s="213">
        <f t="shared" si="15"/>
        <v>9.6153217208155368</v>
      </c>
    </row>
    <row r="38" spans="1:12" x14ac:dyDescent="0.25">
      <c r="A38" s="33" t="s">
        <v>1937</v>
      </c>
      <c r="B38" s="3"/>
      <c r="C38" s="213"/>
      <c r="D38" s="213"/>
      <c r="E38" s="213"/>
      <c r="F38" s="213"/>
      <c r="G38" s="213"/>
      <c r="H38" s="213"/>
      <c r="I38" s="213"/>
    </row>
    <row r="39" spans="1:12" x14ac:dyDescent="0.25">
      <c r="A39" s="33" t="s">
        <v>122</v>
      </c>
      <c r="B39" s="3" t="e">
        <f>(1000*B7)/((((B35+B36)/2)+273)*(B35-B36))</f>
        <v>#DIV/0!</v>
      </c>
      <c r="C39" s="213">
        <f t="shared" ref="C39:I39" si="16">(1000*C7)/((((C35+C36)/2)+273)*(C35-C36))</f>
        <v>10.574917319497249</v>
      </c>
      <c r="D39" s="213">
        <f t="shared" si="16"/>
        <v>6.8222685342356053</v>
      </c>
      <c r="E39" s="213">
        <f t="shared" si="16"/>
        <v>6.1494078855461503</v>
      </c>
      <c r="F39" s="213">
        <f t="shared" si="16"/>
        <v>21.528689650960391</v>
      </c>
      <c r="G39" s="213">
        <f t="shared" si="16"/>
        <v>3.1429936385808754</v>
      </c>
      <c r="H39" s="213">
        <f t="shared" si="16"/>
        <v>20.161463010633526</v>
      </c>
      <c r="I39" s="213">
        <f t="shared" si="16"/>
        <v>16.986158591789678</v>
      </c>
    </row>
    <row r="40" spans="1:12" ht="25.5" x14ac:dyDescent="0.25">
      <c r="A40" s="7" t="s">
        <v>1938</v>
      </c>
      <c r="B40" s="3"/>
      <c r="C40" s="3" t="s">
        <v>1967</v>
      </c>
      <c r="D40" s="3" t="s">
        <v>1967</v>
      </c>
      <c r="E40" s="3" t="s">
        <v>1968</v>
      </c>
      <c r="F40" s="3" t="s">
        <v>1968</v>
      </c>
      <c r="G40" s="3" t="s">
        <v>1968</v>
      </c>
      <c r="H40" s="3" t="s">
        <v>1968</v>
      </c>
      <c r="I40" s="3" t="s">
        <v>1967</v>
      </c>
    </row>
    <row r="42" spans="1:12" x14ac:dyDescent="0.25">
      <c r="B42" s="7" t="s">
        <v>1433</v>
      </c>
      <c r="C42" s="7"/>
    </row>
    <row r="43" spans="1:12" x14ac:dyDescent="0.25">
      <c r="B43" s="126" t="s">
        <v>577</v>
      </c>
      <c r="C43" s="98" t="s">
        <v>1426</v>
      </c>
      <c r="D43" s="5"/>
    </row>
    <row r="44" spans="1:12" x14ac:dyDescent="0.25">
      <c r="B44" s="129" t="s">
        <v>576</v>
      </c>
      <c r="C44" s="98" t="s">
        <v>1427</v>
      </c>
      <c r="D44" s="5"/>
    </row>
    <row r="45" spans="1:12" x14ac:dyDescent="0.25">
      <c r="B45" s="127" t="s">
        <v>1515</v>
      </c>
      <c r="C45" s="98" t="s">
        <v>1428</v>
      </c>
      <c r="D45" s="5"/>
    </row>
    <row r="46" spans="1:12" x14ac:dyDescent="0.25">
      <c r="B46" s="128" t="s">
        <v>1514</v>
      </c>
      <c r="C46" s="98" t="s">
        <v>1429</v>
      </c>
      <c r="D46" s="5"/>
    </row>
    <row r="47" spans="1:12" x14ac:dyDescent="0.25">
      <c r="B47" s="124" t="s">
        <v>761</v>
      </c>
      <c r="C47" s="98" t="s">
        <v>1430</v>
      </c>
      <c r="D47" s="5"/>
      <c r="K47" s="175" t="s">
        <v>1466</v>
      </c>
    </row>
    <row r="48" spans="1:12" x14ac:dyDescent="0.25">
      <c r="B48" s="124" t="s">
        <v>1455</v>
      </c>
      <c r="C48" s="98" t="s">
        <v>1431</v>
      </c>
      <c r="D48" s="5"/>
      <c r="K48" s="175" t="s">
        <v>1454</v>
      </c>
      <c r="L48" s="145" t="s">
        <v>1456</v>
      </c>
    </row>
    <row r="49" spans="2:12" x14ac:dyDescent="0.25">
      <c r="B49" s="125" t="s">
        <v>1513</v>
      </c>
      <c r="C49" s="98" t="s">
        <v>1432</v>
      </c>
      <c r="D49" s="98"/>
      <c r="K49" s="140" t="s">
        <v>1559</v>
      </c>
    </row>
    <row r="50" spans="2:12" x14ac:dyDescent="0.25">
      <c r="B50" s="155" t="s">
        <v>1512</v>
      </c>
      <c r="C50" s="98" t="s">
        <v>1425</v>
      </c>
      <c r="D50" s="98"/>
      <c r="E50" s="145"/>
      <c r="F50" s="145"/>
      <c r="G50" s="145"/>
      <c r="H50" s="145"/>
      <c r="I50" s="145"/>
      <c r="J50" s="145"/>
      <c r="K50" s="156" t="s">
        <v>1464</v>
      </c>
      <c r="L50" s="146" t="s">
        <v>1449</v>
      </c>
    </row>
    <row r="51" spans="2:12" x14ac:dyDescent="0.25">
      <c r="B51" s="157" t="s">
        <v>1511</v>
      </c>
      <c r="C51" s="98" t="s">
        <v>1451</v>
      </c>
      <c r="D51" s="98"/>
      <c r="E51" s="145"/>
      <c r="F51" s="145"/>
      <c r="G51" s="145"/>
      <c r="H51" s="145"/>
      <c r="I51" s="145"/>
      <c r="J51" s="145"/>
      <c r="K51" s="158" t="s">
        <v>1470</v>
      </c>
      <c r="L51" s="146" t="s">
        <v>1452</v>
      </c>
    </row>
    <row r="52" spans="2:12" x14ac:dyDescent="0.25">
      <c r="B52" s="139" t="s">
        <v>1509</v>
      </c>
      <c r="C52" s="98" t="s">
        <v>1453</v>
      </c>
      <c r="D52" s="98"/>
      <c r="E52" s="145"/>
      <c r="F52" s="145"/>
      <c r="G52" s="145"/>
      <c r="H52" s="145"/>
      <c r="I52" s="145"/>
      <c r="J52" s="145"/>
      <c r="K52" s="159" t="s">
        <v>1468</v>
      </c>
      <c r="L52" s="146" t="s">
        <v>1450</v>
      </c>
    </row>
    <row r="53" spans="2:12" x14ac:dyDescent="0.25">
      <c r="B53" s="131" t="s">
        <v>1510</v>
      </c>
      <c r="C53" s="98" t="s">
        <v>1422</v>
      </c>
      <c r="D53" s="98"/>
      <c r="E53" s="145"/>
      <c r="F53" s="145"/>
      <c r="G53" s="145"/>
      <c r="H53" s="145"/>
      <c r="I53" s="145"/>
      <c r="J53" s="145"/>
      <c r="K53" s="160" t="s">
        <v>1467</v>
      </c>
      <c r="L53" s="146" t="s">
        <v>1448</v>
      </c>
    </row>
    <row r="54" spans="2:12" x14ac:dyDescent="0.25">
      <c r="B54" s="3"/>
      <c r="C54" s="96"/>
      <c r="D54" s="96" t="s">
        <v>1418</v>
      </c>
    </row>
    <row r="55" spans="2:12" x14ac:dyDescent="0.25">
      <c r="B55" s="72" t="s">
        <v>1417</v>
      </c>
      <c r="C55" s="97"/>
      <c r="D55" s="112" t="s">
        <v>1416</v>
      </c>
      <c r="E55" s="5"/>
      <c r="F55" s="5"/>
      <c r="G55" s="5"/>
      <c r="H55" s="5"/>
      <c r="I55" s="5"/>
      <c r="J55" s="5"/>
      <c r="K55" s="98" t="s">
        <v>1441</v>
      </c>
    </row>
    <row r="56" spans="2:12" x14ac:dyDescent="0.25">
      <c r="B56" s="72" t="s">
        <v>1417</v>
      </c>
      <c r="C56" s="96"/>
      <c r="D56" s="112" t="s">
        <v>1415</v>
      </c>
      <c r="K56" s="98" t="s">
        <v>1441</v>
      </c>
    </row>
    <row r="57" spans="2:12" x14ac:dyDescent="0.25">
      <c r="B57" s="116" t="s">
        <v>880</v>
      </c>
      <c r="C57" s="96"/>
      <c r="D57" s="111" t="s">
        <v>1413</v>
      </c>
      <c r="K57" s="98" t="s">
        <v>1434</v>
      </c>
    </row>
    <row r="58" spans="2:12" x14ac:dyDescent="0.25">
      <c r="B58" s="116" t="s">
        <v>880</v>
      </c>
      <c r="C58" s="96"/>
      <c r="D58" s="111" t="s">
        <v>1414</v>
      </c>
      <c r="K58" s="98" t="s">
        <v>1434</v>
      </c>
    </row>
    <row r="59" spans="2:12" x14ac:dyDescent="0.25">
      <c r="B59" s="115" t="s">
        <v>762</v>
      </c>
      <c r="C59" s="96"/>
      <c r="D59" s="108" t="s">
        <v>1412</v>
      </c>
      <c r="K59" s="98" t="s">
        <v>1436</v>
      </c>
    </row>
    <row r="60" spans="2:12" x14ac:dyDescent="0.25">
      <c r="B60" s="119" t="s">
        <v>933</v>
      </c>
      <c r="C60" s="96"/>
      <c r="D60" s="113" t="s">
        <v>1435</v>
      </c>
      <c r="K60" s="98" t="s">
        <v>1437</v>
      </c>
    </row>
    <row r="61" spans="2:12" x14ac:dyDescent="0.25">
      <c r="B61" s="104" t="s">
        <v>38</v>
      </c>
      <c r="C61" s="7"/>
      <c r="D61" s="102" t="s">
        <v>1407</v>
      </c>
      <c r="K61" s="98" t="s">
        <v>1438</v>
      </c>
    </row>
    <row r="62" spans="2:12" x14ac:dyDescent="0.25">
      <c r="B62" s="104" t="s">
        <v>38</v>
      </c>
      <c r="C62" s="7"/>
      <c r="D62" s="102" t="s">
        <v>1408</v>
      </c>
      <c r="K62" s="98" t="s">
        <v>1438</v>
      </c>
    </row>
    <row r="63" spans="2:12" x14ac:dyDescent="0.25">
      <c r="B63" s="93" t="s">
        <v>17</v>
      </c>
      <c r="C63" s="7"/>
      <c r="D63" s="99" t="s">
        <v>1409</v>
      </c>
      <c r="K63" s="98" t="s">
        <v>1440</v>
      </c>
    </row>
    <row r="64" spans="2:12" x14ac:dyDescent="0.25">
      <c r="B64" s="93" t="s">
        <v>17</v>
      </c>
      <c r="C64" s="7"/>
      <c r="D64" s="99" t="s">
        <v>1410</v>
      </c>
      <c r="K64" s="98" t="s">
        <v>1440</v>
      </c>
    </row>
    <row r="65" spans="2:11" x14ac:dyDescent="0.25">
      <c r="B65" s="90" t="s">
        <v>39</v>
      </c>
      <c r="C65" s="7"/>
      <c r="D65" s="100" t="s">
        <v>1411</v>
      </c>
      <c r="K65" s="98" t="s">
        <v>1439</v>
      </c>
    </row>
  </sheetData>
  <sortState columnSort="1" ref="B1:I32">
    <sortCondition ref="B2:I2"/>
  </sortState>
  <pageMargins left="0.7" right="0.7" top="0.75" bottom="0.75" header="0.3" footer="0.3"/>
  <pageSetup paperSize="9" orientation="portrait" verticalDpi="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3"/>
  <sheetViews>
    <sheetView workbookViewId="0">
      <selection activeCell="A21" sqref="A21"/>
    </sheetView>
  </sheetViews>
  <sheetFormatPr baseColWidth="10" defaultRowHeight="12.75" x14ac:dyDescent="0.25"/>
  <cols>
    <col min="1" max="1" width="32.28515625" style="13" customWidth="1"/>
    <col min="2" max="10" width="11.42578125" style="9"/>
    <col min="11" max="11" width="13.85546875" style="9" customWidth="1"/>
    <col min="12" max="16384" width="11.42578125" style="9"/>
  </cols>
  <sheetData>
    <row r="1" spans="1:10" x14ac:dyDescent="0.25">
      <c r="A1" s="4" t="s">
        <v>24</v>
      </c>
    </row>
    <row r="2" spans="1:10" s="3" customFormat="1" ht="25.5" x14ac:dyDescent="0.25">
      <c r="A2" s="6" t="s">
        <v>23</v>
      </c>
      <c r="B2" s="3" t="s">
        <v>887</v>
      </c>
      <c r="C2" s="3" t="s">
        <v>1051</v>
      </c>
      <c r="D2" s="3" t="s">
        <v>1046</v>
      </c>
      <c r="E2" s="3" t="s">
        <v>1052</v>
      </c>
      <c r="F2" s="3" t="s">
        <v>1054</v>
      </c>
    </row>
    <row r="3" spans="1:10" x14ac:dyDescent="0.25">
      <c r="A3" s="4" t="s">
        <v>25</v>
      </c>
    </row>
    <row r="4" spans="1:10" x14ac:dyDescent="0.25">
      <c r="A4" s="4" t="s">
        <v>35</v>
      </c>
    </row>
    <row r="5" spans="1:10" x14ac:dyDescent="0.25">
      <c r="A5" s="4"/>
    </row>
    <row r="6" spans="1:10" s="3" customFormat="1" ht="25.5" x14ac:dyDescent="0.25">
      <c r="A6" s="7" t="s">
        <v>12</v>
      </c>
      <c r="B6" s="3" t="s">
        <v>1056</v>
      </c>
      <c r="C6" s="3" t="s">
        <v>1050</v>
      </c>
      <c r="D6" s="3" t="s">
        <v>1047</v>
      </c>
      <c r="E6" s="3" t="s">
        <v>1047</v>
      </c>
      <c r="F6" s="3" t="s">
        <v>1053</v>
      </c>
    </row>
    <row r="7" spans="1:10" ht="25.5" x14ac:dyDescent="0.25">
      <c r="A7" s="7" t="s">
        <v>6</v>
      </c>
      <c r="B7" s="9" t="s">
        <v>1057</v>
      </c>
      <c r="C7" s="9" t="s">
        <v>1048</v>
      </c>
      <c r="D7" s="9" t="s">
        <v>1048</v>
      </c>
      <c r="E7" s="9" t="s">
        <v>1048</v>
      </c>
      <c r="F7" s="9" t="s">
        <v>1048</v>
      </c>
    </row>
    <row r="8" spans="1:10" x14ac:dyDescent="0.25">
      <c r="A8" s="7" t="s">
        <v>1</v>
      </c>
      <c r="B8" s="9">
        <v>1383</v>
      </c>
      <c r="C8" s="9">
        <v>730</v>
      </c>
      <c r="D8" s="9">
        <v>1302</v>
      </c>
      <c r="E8" s="9">
        <v>1118</v>
      </c>
      <c r="F8" s="9">
        <v>2303</v>
      </c>
    </row>
    <row r="9" spans="1:10" x14ac:dyDescent="0.25">
      <c r="A9" s="7" t="s">
        <v>2</v>
      </c>
      <c r="B9" s="9">
        <v>111</v>
      </c>
      <c r="C9" s="9">
        <v>11</v>
      </c>
      <c r="D9" s="9">
        <v>32</v>
      </c>
      <c r="E9" s="9">
        <v>39</v>
      </c>
      <c r="F9" s="9">
        <v>173</v>
      </c>
    </row>
    <row r="10" spans="1:10" s="19" customFormat="1" x14ac:dyDescent="0.25">
      <c r="A10" s="8" t="s">
        <v>3</v>
      </c>
      <c r="B10" s="19">
        <v>20.8</v>
      </c>
      <c r="C10" s="19">
        <v>19.3</v>
      </c>
      <c r="D10" s="20">
        <v>15.9</v>
      </c>
      <c r="E10" s="19">
        <v>18.600000000000001</v>
      </c>
      <c r="F10" s="19">
        <v>16.8</v>
      </c>
    </row>
    <row r="11" spans="1:10" x14ac:dyDescent="0.25">
      <c r="A11" s="7" t="s">
        <v>4</v>
      </c>
      <c r="B11" s="9">
        <v>23.4</v>
      </c>
      <c r="C11" s="9">
        <v>20.9</v>
      </c>
      <c r="D11" s="21">
        <v>18.2</v>
      </c>
      <c r="E11" s="9">
        <v>22.7</v>
      </c>
      <c r="F11" s="9">
        <v>18.600000000000001</v>
      </c>
    </row>
    <row r="12" spans="1:10" x14ac:dyDescent="0.25">
      <c r="A12" s="7" t="s">
        <v>5</v>
      </c>
      <c r="B12" s="9">
        <v>16.399999999999999</v>
      </c>
      <c r="C12" s="9">
        <v>18.399999999999999</v>
      </c>
      <c r="D12" s="21">
        <v>14.8</v>
      </c>
      <c r="E12" s="9">
        <v>15.7</v>
      </c>
      <c r="F12" s="9">
        <v>13.3</v>
      </c>
    </row>
    <row r="13" spans="1:10" x14ac:dyDescent="0.25">
      <c r="A13" s="7" t="s">
        <v>44</v>
      </c>
      <c r="B13" s="21">
        <f>B11-B12</f>
        <v>7</v>
      </c>
      <c r="C13" s="21">
        <f t="shared" ref="C13:J13" si="0">C11-C12</f>
        <v>2.5</v>
      </c>
      <c r="D13" s="21">
        <f>D11-D12</f>
        <v>3.3999999999999986</v>
      </c>
      <c r="E13" s="21">
        <f t="shared" si="0"/>
        <v>7</v>
      </c>
      <c r="F13" s="21">
        <f t="shared" si="0"/>
        <v>5.3000000000000007</v>
      </c>
      <c r="G13" s="21">
        <f t="shared" si="0"/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</row>
    <row r="14" spans="1:10" x14ac:dyDescent="0.25">
      <c r="A14" s="7" t="s">
        <v>18</v>
      </c>
      <c r="B14" s="9" t="s">
        <v>78</v>
      </c>
      <c r="C14" s="9" t="s">
        <v>78</v>
      </c>
      <c r="D14" s="9" t="s">
        <v>78</v>
      </c>
      <c r="E14" s="9" t="s">
        <v>78</v>
      </c>
      <c r="F14" s="9" t="s">
        <v>78</v>
      </c>
    </row>
    <row r="15" spans="1:10" x14ac:dyDescent="0.25">
      <c r="A15" s="7" t="s">
        <v>19</v>
      </c>
      <c r="B15" s="9" t="s">
        <v>78</v>
      </c>
      <c r="C15" s="9" t="s">
        <v>78</v>
      </c>
      <c r="D15" s="9" t="s">
        <v>78</v>
      </c>
      <c r="E15" s="9" t="s">
        <v>78</v>
      </c>
      <c r="F15" s="9" t="s">
        <v>78</v>
      </c>
    </row>
    <row r="16" spans="1:10" x14ac:dyDescent="0.25">
      <c r="A16" s="7" t="s">
        <v>20</v>
      </c>
      <c r="B16" s="9">
        <v>1290</v>
      </c>
      <c r="C16" s="9">
        <v>2022</v>
      </c>
      <c r="D16" s="9">
        <v>2440</v>
      </c>
      <c r="E16" s="9">
        <v>2220</v>
      </c>
      <c r="F16" s="9">
        <v>1550</v>
      </c>
    </row>
    <row r="17" spans="1:10" x14ac:dyDescent="0.25">
      <c r="A17" s="7" t="s">
        <v>21</v>
      </c>
      <c r="B17" s="9" t="s">
        <v>78</v>
      </c>
      <c r="C17" s="9" t="s">
        <v>78</v>
      </c>
      <c r="D17" s="9" t="s">
        <v>78</v>
      </c>
      <c r="E17" s="9" t="s">
        <v>78</v>
      </c>
      <c r="F17" s="9" t="s">
        <v>78</v>
      </c>
    </row>
    <row r="18" spans="1:10" x14ac:dyDescent="0.25">
      <c r="A18" s="7" t="s">
        <v>22</v>
      </c>
      <c r="B18" s="9" t="s">
        <v>78</v>
      </c>
      <c r="C18" s="9" t="s">
        <v>78</v>
      </c>
      <c r="D18" s="9" t="s">
        <v>78</v>
      </c>
      <c r="E18" s="9" t="s">
        <v>78</v>
      </c>
      <c r="F18" s="9" t="s">
        <v>78</v>
      </c>
    </row>
    <row r="19" spans="1:10" x14ac:dyDescent="0.25">
      <c r="A19" s="7" t="s">
        <v>220</v>
      </c>
    </row>
    <row r="20" spans="1:10" x14ac:dyDescent="0.25">
      <c r="A20" s="7" t="s">
        <v>221</v>
      </c>
    </row>
    <row r="21" spans="1:10" x14ac:dyDescent="0.25">
      <c r="A21" s="28" t="s">
        <v>2669</v>
      </c>
      <c r="B21" s="9">
        <f>50*(B8+(10*B9))</f>
        <v>124650</v>
      </c>
      <c r="C21" s="9">
        <f t="shared" ref="C21:J21" si="1">50*(C8+(10*C9))</f>
        <v>42000</v>
      </c>
      <c r="D21" s="9">
        <f>50*(D8+(10*D9))</f>
        <v>81100</v>
      </c>
      <c r="E21" s="9">
        <f t="shared" si="1"/>
        <v>75400</v>
      </c>
      <c r="F21" s="9">
        <f t="shared" si="1"/>
        <v>201650</v>
      </c>
      <c r="G21" s="9">
        <f t="shared" si="1"/>
        <v>0</v>
      </c>
      <c r="H21" s="9">
        <f t="shared" si="1"/>
        <v>0</v>
      </c>
      <c r="I21" s="9">
        <f t="shared" si="1"/>
        <v>0</v>
      </c>
      <c r="J21" s="9">
        <f t="shared" si="1"/>
        <v>0</v>
      </c>
    </row>
    <row r="22" spans="1:10" x14ac:dyDescent="0.25">
      <c r="A22" s="7" t="s">
        <v>10</v>
      </c>
      <c r="B22" s="9">
        <f>(B10+30)*(B13)</f>
        <v>355.59999999999997</v>
      </c>
      <c r="C22" s="9">
        <f t="shared" ref="C22:J22" si="2">(C10+30)*(C13)</f>
        <v>123.25</v>
      </c>
      <c r="D22" s="9">
        <f>(D10+30)*(D13)</f>
        <v>156.05999999999992</v>
      </c>
      <c r="E22" s="9">
        <f t="shared" si="2"/>
        <v>340.2</v>
      </c>
      <c r="F22" s="9">
        <f t="shared" si="2"/>
        <v>248.04000000000002</v>
      </c>
      <c r="G22" s="9">
        <f t="shared" si="2"/>
        <v>0</v>
      </c>
      <c r="H22" s="9">
        <f t="shared" si="2"/>
        <v>0</v>
      </c>
      <c r="I22" s="9">
        <f t="shared" si="2"/>
        <v>0</v>
      </c>
      <c r="J22" s="9">
        <f t="shared" si="2"/>
        <v>0</v>
      </c>
    </row>
    <row r="23" spans="1:10" x14ac:dyDescent="0.25">
      <c r="A23" s="7" t="s">
        <v>11</v>
      </c>
      <c r="B23" s="10">
        <f>B21/B22</f>
        <v>350.53430821147361</v>
      </c>
      <c r="C23" s="10">
        <f t="shared" ref="C23:J23" si="3">C21/C22</f>
        <v>340.77079107505074</v>
      </c>
      <c r="D23" s="10">
        <f>D21/D22</f>
        <v>519.67192105600441</v>
      </c>
      <c r="E23" s="10">
        <f t="shared" si="3"/>
        <v>221.63433274544386</v>
      </c>
      <c r="F23" s="10">
        <f t="shared" si="3"/>
        <v>812.9737139171101</v>
      </c>
      <c r="G23" s="10" t="e">
        <f t="shared" si="3"/>
        <v>#DIV/0!</v>
      </c>
      <c r="H23" s="10" t="e">
        <f t="shared" si="3"/>
        <v>#DIV/0!</v>
      </c>
      <c r="I23" s="10" t="e">
        <f t="shared" si="3"/>
        <v>#DIV/0!</v>
      </c>
      <c r="J23" s="10" t="e">
        <f t="shared" si="3"/>
        <v>#DIV/0!</v>
      </c>
    </row>
    <row r="24" spans="1:10" s="19" customFormat="1" x14ac:dyDescent="0.25">
      <c r="A24" s="8" t="s">
        <v>9</v>
      </c>
      <c r="B24" s="38">
        <f>SQRT(B23)*10</f>
        <v>187.22561475702878</v>
      </c>
      <c r="C24" s="38">
        <f t="shared" ref="C24:J24" si="4">SQRT(C23)*10</f>
        <v>184.59978089777104</v>
      </c>
      <c r="D24" s="38">
        <f>SQRT(D23)*10</f>
        <v>227.96313760255285</v>
      </c>
      <c r="E24" s="38">
        <f t="shared" si="4"/>
        <v>148.87388378941549</v>
      </c>
      <c r="F24" s="38">
        <f t="shared" si="4"/>
        <v>285.12693908452599</v>
      </c>
      <c r="G24" s="38" t="e">
        <f t="shared" si="4"/>
        <v>#DIV/0!</v>
      </c>
      <c r="H24" s="38" t="e">
        <f t="shared" si="4"/>
        <v>#DIV/0!</v>
      </c>
      <c r="I24" s="38" t="e">
        <f t="shared" si="4"/>
        <v>#DIV/0!</v>
      </c>
      <c r="J24" s="38" t="e">
        <f t="shared" si="4"/>
        <v>#DIV/0!</v>
      </c>
    </row>
    <row r="25" spans="1:10" s="3" customFormat="1" x14ac:dyDescent="0.25">
      <c r="A25" s="12" t="s">
        <v>16</v>
      </c>
      <c r="B25" s="3" t="s">
        <v>1516</v>
      </c>
      <c r="C25" s="3" t="s">
        <v>1517</v>
      </c>
      <c r="D25" s="3" t="s">
        <v>1518</v>
      </c>
      <c r="E25" s="3" t="s">
        <v>1519</v>
      </c>
      <c r="F25" s="3" t="s">
        <v>1520</v>
      </c>
    </row>
    <row r="26" spans="1:10" ht="25.5" x14ac:dyDescent="0.25">
      <c r="A26" s="63" t="s">
        <v>966</v>
      </c>
      <c r="B26" s="9" t="s">
        <v>78</v>
      </c>
      <c r="C26" s="9" t="s">
        <v>1397</v>
      </c>
      <c r="D26" s="16" t="s">
        <v>1049</v>
      </c>
      <c r="E26" s="9" t="s">
        <v>1049</v>
      </c>
      <c r="F26" s="9" t="s">
        <v>1055</v>
      </c>
    </row>
    <row r="27" spans="1:10" ht="38.25" x14ac:dyDescent="0.25">
      <c r="A27" s="13" t="s">
        <v>75</v>
      </c>
      <c r="B27" s="9" t="s">
        <v>1399</v>
      </c>
      <c r="D27" s="9" t="s">
        <v>1396</v>
      </c>
      <c r="E27" s="9" t="s">
        <v>1398</v>
      </c>
    </row>
    <row r="28" spans="1:10" x14ac:dyDescent="0.25">
      <c r="A28" s="13" t="s">
        <v>342</v>
      </c>
    </row>
    <row r="29" spans="1:10" x14ac:dyDescent="0.25">
      <c r="A29" s="13" t="s">
        <v>111</v>
      </c>
    </row>
    <row r="30" spans="1:10" x14ac:dyDescent="0.25">
      <c r="A30" s="13" t="s">
        <v>112</v>
      </c>
    </row>
    <row r="32" spans="1:10" x14ac:dyDescent="0.25">
      <c r="A32" s="13" t="s">
        <v>842</v>
      </c>
    </row>
    <row r="33" spans="1:12" x14ac:dyDescent="0.25">
      <c r="A33" s="13" t="s">
        <v>843</v>
      </c>
    </row>
    <row r="35" spans="1:12" x14ac:dyDescent="0.25">
      <c r="A35" s="13" t="s">
        <v>119</v>
      </c>
    </row>
    <row r="36" spans="1:12" x14ac:dyDescent="0.25">
      <c r="A36" s="13" t="s">
        <v>120</v>
      </c>
    </row>
    <row r="37" spans="1:12" x14ac:dyDescent="0.25">
      <c r="A37" s="13" t="s">
        <v>121</v>
      </c>
    </row>
    <row r="38" spans="1:12" x14ac:dyDescent="0.25">
      <c r="A38" s="13" t="s">
        <v>122</v>
      </c>
    </row>
    <row r="40" spans="1:12" x14ac:dyDescent="0.25">
      <c r="B40" s="7" t="s">
        <v>1433</v>
      </c>
      <c r="C40" s="7"/>
    </row>
    <row r="41" spans="1:12" x14ac:dyDescent="0.25">
      <c r="B41" s="126" t="s">
        <v>577</v>
      </c>
      <c r="C41" s="98" t="s">
        <v>1426</v>
      </c>
      <c r="D41" s="5"/>
    </row>
    <row r="42" spans="1:12" x14ac:dyDescent="0.25">
      <c r="B42" s="129" t="s">
        <v>576</v>
      </c>
      <c r="C42" s="98" t="s">
        <v>1427</v>
      </c>
      <c r="D42" s="5"/>
    </row>
    <row r="43" spans="1:12" x14ac:dyDescent="0.25">
      <c r="B43" s="127" t="s">
        <v>1515</v>
      </c>
      <c r="C43" s="98" t="s">
        <v>1428</v>
      </c>
      <c r="D43" s="5"/>
    </row>
    <row r="44" spans="1:12" x14ac:dyDescent="0.25">
      <c r="B44" s="128" t="s">
        <v>1514</v>
      </c>
      <c r="C44" s="98" t="s">
        <v>1429</v>
      </c>
      <c r="D44" s="5"/>
    </row>
    <row r="45" spans="1:12" x14ac:dyDescent="0.25">
      <c r="B45" s="124" t="s">
        <v>761</v>
      </c>
      <c r="C45" s="98" t="s">
        <v>1430</v>
      </c>
      <c r="D45" s="5"/>
      <c r="K45" s="175" t="s">
        <v>1466</v>
      </c>
    </row>
    <row r="46" spans="1:12" x14ac:dyDescent="0.25">
      <c r="B46" s="124" t="s">
        <v>1455</v>
      </c>
      <c r="C46" s="98" t="s">
        <v>1431</v>
      </c>
      <c r="D46" s="5"/>
      <c r="K46" s="175" t="s">
        <v>1454</v>
      </c>
      <c r="L46" s="145" t="s">
        <v>1456</v>
      </c>
    </row>
    <row r="47" spans="1:12" x14ac:dyDescent="0.25">
      <c r="B47" s="125" t="s">
        <v>1513</v>
      </c>
      <c r="C47" s="98" t="s">
        <v>1432</v>
      </c>
      <c r="D47" s="98"/>
      <c r="K47" s="140" t="s">
        <v>1559</v>
      </c>
    </row>
    <row r="48" spans="1:12" x14ac:dyDescent="0.25">
      <c r="B48" s="155" t="s">
        <v>1512</v>
      </c>
      <c r="C48" s="98" t="s">
        <v>1425</v>
      </c>
      <c r="D48" s="98"/>
      <c r="E48" s="145"/>
      <c r="F48" s="145"/>
      <c r="G48" s="145"/>
      <c r="H48" s="145"/>
      <c r="I48" s="145"/>
      <c r="J48" s="145"/>
      <c r="K48" s="156" t="s">
        <v>1464</v>
      </c>
      <c r="L48" s="146" t="s">
        <v>1449</v>
      </c>
    </row>
    <row r="49" spans="2:12" x14ac:dyDescent="0.25">
      <c r="B49" s="157" t="s">
        <v>1511</v>
      </c>
      <c r="C49" s="98" t="s">
        <v>1451</v>
      </c>
      <c r="D49" s="98"/>
      <c r="E49" s="145"/>
      <c r="F49" s="145"/>
      <c r="G49" s="145"/>
      <c r="H49" s="145"/>
      <c r="I49" s="145"/>
      <c r="J49" s="145"/>
      <c r="K49" s="158" t="s">
        <v>1470</v>
      </c>
      <c r="L49" s="146" t="s">
        <v>1452</v>
      </c>
    </row>
    <row r="50" spans="2:12" x14ac:dyDescent="0.25">
      <c r="B50" s="139" t="s">
        <v>1509</v>
      </c>
      <c r="C50" s="98" t="s">
        <v>1453</v>
      </c>
      <c r="D50" s="98"/>
      <c r="E50" s="145"/>
      <c r="F50" s="145"/>
      <c r="G50" s="145"/>
      <c r="H50" s="145"/>
      <c r="I50" s="145"/>
      <c r="J50" s="145"/>
      <c r="K50" s="159" t="s">
        <v>1468</v>
      </c>
      <c r="L50" s="146" t="s">
        <v>1450</v>
      </c>
    </row>
    <row r="51" spans="2:12" x14ac:dyDescent="0.25">
      <c r="B51" s="131" t="s">
        <v>1510</v>
      </c>
      <c r="C51" s="98" t="s">
        <v>1422</v>
      </c>
      <c r="D51" s="98"/>
      <c r="E51" s="145"/>
      <c r="F51" s="145"/>
      <c r="G51" s="145"/>
      <c r="H51" s="145"/>
      <c r="I51" s="145"/>
      <c r="J51" s="145"/>
      <c r="K51" s="160" t="s">
        <v>1467</v>
      </c>
      <c r="L51" s="146" t="s">
        <v>1448</v>
      </c>
    </row>
    <row r="52" spans="2:12" x14ac:dyDescent="0.25">
      <c r="B52" s="3"/>
      <c r="C52" s="96"/>
      <c r="D52" s="96" t="s">
        <v>1418</v>
      </c>
    </row>
    <row r="53" spans="2:12" ht="14.25" customHeight="1" x14ac:dyDescent="0.25">
      <c r="B53" s="72" t="s">
        <v>1417</v>
      </c>
      <c r="C53" s="97"/>
      <c r="D53" s="112" t="s">
        <v>1416</v>
      </c>
      <c r="E53" s="5"/>
      <c r="F53" s="5"/>
      <c r="G53" s="5"/>
      <c r="H53" s="5"/>
      <c r="I53" s="5"/>
      <c r="J53" s="5"/>
      <c r="K53" s="98" t="s">
        <v>1441</v>
      </c>
    </row>
    <row r="54" spans="2:12" ht="14.25" customHeight="1" x14ac:dyDescent="0.25">
      <c r="B54" s="72" t="s">
        <v>1417</v>
      </c>
      <c r="C54" s="96"/>
      <c r="D54" s="112" t="s">
        <v>1415</v>
      </c>
      <c r="K54" s="98" t="s">
        <v>1441</v>
      </c>
    </row>
    <row r="55" spans="2:12" ht="14.25" customHeight="1" x14ac:dyDescent="0.25">
      <c r="B55" s="116" t="s">
        <v>880</v>
      </c>
      <c r="C55" s="96"/>
      <c r="D55" s="111" t="s">
        <v>1413</v>
      </c>
      <c r="K55" s="98" t="s">
        <v>1434</v>
      </c>
    </row>
    <row r="56" spans="2:12" ht="14.25" customHeight="1" x14ac:dyDescent="0.25">
      <c r="B56" s="116" t="s">
        <v>880</v>
      </c>
      <c r="C56" s="96"/>
      <c r="D56" s="111" t="s">
        <v>1414</v>
      </c>
      <c r="K56" s="98" t="s">
        <v>1434</v>
      </c>
    </row>
    <row r="57" spans="2:12" ht="14.25" customHeight="1" x14ac:dyDescent="0.25">
      <c r="B57" s="120" t="s">
        <v>762</v>
      </c>
      <c r="C57" s="96"/>
      <c r="D57" s="108" t="s">
        <v>1412</v>
      </c>
      <c r="K57" s="98" t="s">
        <v>1436</v>
      </c>
    </row>
    <row r="58" spans="2:12" ht="14.25" customHeight="1" x14ac:dyDescent="0.25">
      <c r="B58" s="119" t="s">
        <v>933</v>
      </c>
      <c r="C58" s="96"/>
      <c r="D58" s="113" t="s">
        <v>1435</v>
      </c>
      <c r="K58" s="98" t="s">
        <v>1437</v>
      </c>
    </row>
    <row r="59" spans="2:12" ht="14.25" customHeight="1" x14ac:dyDescent="0.25">
      <c r="B59" s="104" t="s">
        <v>38</v>
      </c>
      <c r="C59" s="7"/>
      <c r="D59" s="102" t="s">
        <v>1407</v>
      </c>
      <c r="K59" s="98" t="s">
        <v>1438</v>
      </c>
    </row>
    <row r="60" spans="2:12" ht="14.25" customHeight="1" x14ac:dyDescent="0.25">
      <c r="B60" s="104" t="s">
        <v>38</v>
      </c>
      <c r="C60" s="7"/>
      <c r="D60" s="102" t="s">
        <v>1408</v>
      </c>
      <c r="K60" s="98" t="s">
        <v>1438</v>
      </c>
    </row>
    <row r="61" spans="2:12" ht="14.25" customHeight="1" x14ac:dyDescent="0.25">
      <c r="B61" s="93" t="s">
        <v>17</v>
      </c>
      <c r="C61" s="7"/>
      <c r="D61" s="99" t="s">
        <v>1409</v>
      </c>
      <c r="K61" s="98" t="s">
        <v>1440</v>
      </c>
    </row>
    <row r="62" spans="2:12" ht="14.25" customHeight="1" x14ac:dyDescent="0.25">
      <c r="B62" s="93" t="s">
        <v>17</v>
      </c>
      <c r="C62" s="7"/>
      <c r="D62" s="99" t="s">
        <v>1410</v>
      </c>
      <c r="K62" s="98" t="s">
        <v>1440</v>
      </c>
    </row>
    <row r="63" spans="2:12" ht="14.25" customHeight="1" x14ac:dyDescent="0.25">
      <c r="B63" s="90" t="s">
        <v>39</v>
      </c>
      <c r="C63" s="7"/>
      <c r="D63" s="100" t="s">
        <v>1411</v>
      </c>
      <c r="K63" s="98" t="s">
        <v>1439</v>
      </c>
    </row>
  </sheetData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E65"/>
  <sheetViews>
    <sheetView workbookViewId="0">
      <pane xSplit="1" ySplit="6" topLeftCell="AL7" activePane="bottomRight" state="frozen"/>
      <selection pane="topRight" activeCell="B1" sqref="B1"/>
      <selection pane="bottomLeft" activeCell="A7" sqref="A7"/>
      <selection pane="bottomRight" activeCell="A20" sqref="A20"/>
    </sheetView>
  </sheetViews>
  <sheetFormatPr baseColWidth="10" defaultRowHeight="12.75" x14ac:dyDescent="0.25"/>
  <cols>
    <col min="1" max="1" width="34.140625" style="13" customWidth="1"/>
    <col min="2" max="14" width="11.42578125" style="9"/>
    <col min="15" max="15" width="12.85546875" style="9" customWidth="1"/>
    <col min="16" max="51" width="11.42578125" style="9"/>
    <col min="52" max="53" width="11.42578125" style="23"/>
    <col min="54" max="54" width="12.85546875" style="23" customWidth="1"/>
    <col min="55" max="16384" width="11.42578125" style="9"/>
  </cols>
  <sheetData>
    <row r="1" spans="1:57" x14ac:dyDescent="0.25">
      <c r="A1" s="4" t="s">
        <v>24</v>
      </c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Z1" s="9"/>
      <c r="BA1" s="9"/>
      <c r="BB1" s="9"/>
    </row>
    <row r="2" spans="1:57" s="14" customFormat="1" ht="36.75" customHeight="1" x14ac:dyDescent="0.25">
      <c r="A2" s="4" t="s">
        <v>23</v>
      </c>
      <c r="B2" s="14" t="s">
        <v>872</v>
      </c>
      <c r="C2" s="14" t="s">
        <v>904</v>
      </c>
      <c r="D2" s="14" t="s">
        <v>908</v>
      </c>
      <c r="E2" s="14" t="s">
        <v>1369</v>
      </c>
      <c r="F2" s="14" t="s">
        <v>2427</v>
      </c>
      <c r="G2" s="14" t="s">
        <v>106</v>
      </c>
      <c r="H2" s="14" t="s">
        <v>100</v>
      </c>
      <c r="I2" s="14" t="s">
        <v>100</v>
      </c>
      <c r="J2" s="14" t="s">
        <v>1328</v>
      </c>
      <c r="K2" s="14" t="s">
        <v>1343</v>
      </c>
      <c r="L2" s="14" t="s">
        <v>1321</v>
      </c>
      <c r="M2" s="14" t="s">
        <v>1347</v>
      </c>
      <c r="N2" s="14" t="s">
        <v>1342</v>
      </c>
      <c r="O2" s="76" t="s">
        <v>158</v>
      </c>
      <c r="P2" s="76" t="s">
        <v>1314</v>
      </c>
      <c r="Q2" s="76" t="s">
        <v>1133</v>
      </c>
      <c r="R2" s="76" t="s">
        <v>1346</v>
      </c>
      <c r="S2" s="76" t="s">
        <v>1331</v>
      </c>
      <c r="T2" s="76" t="s">
        <v>1329</v>
      </c>
      <c r="U2" s="76" t="s">
        <v>156</v>
      </c>
      <c r="V2" s="76" t="s">
        <v>1333</v>
      </c>
      <c r="W2" s="76" t="s">
        <v>1325</v>
      </c>
      <c r="X2" s="76" t="s">
        <v>1322</v>
      </c>
      <c r="Y2" s="76" t="s">
        <v>1334</v>
      </c>
      <c r="Z2" s="76" t="s">
        <v>1337</v>
      </c>
      <c r="AA2" s="76" t="s">
        <v>1317</v>
      </c>
      <c r="AB2" s="76" t="s">
        <v>1335</v>
      </c>
      <c r="AC2" s="76" t="s">
        <v>1316</v>
      </c>
      <c r="AD2" s="76" t="s">
        <v>1338</v>
      </c>
      <c r="AE2" s="76" t="s">
        <v>1348</v>
      </c>
      <c r="AF2" s="76" t="s">
        <v>2348</v>
      </c>
      <c r="AG2" s="76" t="s">
        <v>1340</v>
      </c>
      <c r="AH2" s="76" t="s">
        <v>1344</v>
      </c>
      <c r="AI2" s="76" t="s">
        <v>1312</v>
      </c>
      <c r="AJ2" s="76" t="s">
        <v>1341</v>
      </c>
      <c r="AK2" s="76" t="s">
        <v>2349</v>
      </c>
      <c r="AL2" s="76" t="s">
        <v>2345</v>
      </c>
      <c r="AM2" s="76" t="s">
        <v>1349</v>
      </c>
      <c r="AN2" s="76" t="s">
        <v>1336</v>
      </c>
      <c r="AO2" s="76" t="s">
        <v>1311</v>
      </c>
      <c r="AP2" s="76" t="s">
        <v>1310</v>
      </c>
      <c r="AQ2" s="76" t="s">
        <v>1318</v>
      </c>
      <c r="AR2" s="76" t="s">
        <v>1327</v>
      </c>
      <c r="AS2" s="14" t="s">
        <v>98</v>
      </c>
      <c r="AT2" s="14" t="s">
        <v>2530</v>
      </c>
      <c r="AU2" s="14" t="s">
        <v>2617</v>
      </c>
      <c r="AV2" s="14" t="s">
        <v>2433</v>
      </c>
      <c r="AW2" s="14" t="s">
        <v>96</v>
      </c>
      <c r="AX2" s="14" t="s">
        <v>108</v>
      </c>
      <c r="AY2" s="14" t="s">
        <v>108</v>
      </c>
      <c r="AZ2" s="14" t="s">
        <v>822</v>
      </c>
      <c r="BA2" s="14" t="s">
        <v>820</v>
      </c>
      <c r="BB2" s="14" t="s">
        <v>829</v>
      </c>
    </row>
    <row r="3" spans="1:57" s="3" customFormat="1" ht="18.75" customHeight="1" x14ac:dyDescent="0.25">
      <c r="A3" s="4" t="s">
        <v>25</v>
      </c>
      <c r="B3" s="9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Z3" s="9"/>
      <c r="BA3" s="9"/>
      <c r="BB3" s="9"/>
    </row>
    <row r="4" spans="1:57" s="3" customFormat="1" ht="27" customHeight="1" x14ac:dyDescent="0.25">
      <c r="A4" s="4" t="s">
        <v>212</v>
      </c>
      <c r="B4" s="9"/>
      <c r="J4" s="9" t="s">
        <v>1320</v>
      </c>
      <c r="K4" s="23" t="s">
        <v>1324</v>
      </c>
      <c r="L4" s="3" t="s">
        <v>1320</v>
      </c>
      <c r="M4" s="23" t="s">
        <v>1345</v>
      </c>
      <c r="N4" s="23" t="s">
        <v>1324</v>
      </c>
      <c r="O4" s="23"/>
      <c r="P4" s="23" t="s">
        <v>1315</v>
      </c>
      <c r="Q4" s="23"/>
      <c r="R4" s="23" t="s">
        <v>1345</v>
      </c>
      <c r="S4" s="23" t="s">
        <v>1332</v>
      </c>
      <c r="T4" s="23" t="s">
        <v>1330</v>
      </c>
      <c r="U4" s="23"/>
      <c r="V4" s="23" t="s">
        <v>1323</v>
      </c>
      <c r="W4" s="23" t="s">
        <v>1324</v>
      </c>
      <c r="X4" s="23" t="s">
        <v>1323</v>
      </c>
      <c r="Y4" s="23" t="s">
        <v>1323</v>
      </c>
      <c r="Z4" s="23" t="s">
        <v>1323</v>
      </c>
      <c r="AA4" s="23" t="s">
        <v>1317</v>
      </c>
      <c r="AB4" s="23" t="s">
        <v>1323</v>
      </c>
      <c r="AC4" s="23" t="s">
        <v>1316</v>
      </c>
      <c r="AD4" s="23" t="s">
        <v>1339</v>
      </c>
      <c r="AE4" s="23" t="s">
        <v>1345</v>
      </c>
      <c r="AF4" s="23"/>
      <c r="AG4" s="23" t="s">
        <v>1339</v>
      </c>
      <c r="AH4" s="23" t="s">
        <v>1345</v>
      </c>
      <c r="AI4" s="23" t="s">
        <v>1313</v>
      </c>
      <c r="AJ4" s="23" t="s">
        <v>1339</v>
      </c>
      <c r="AK4" s="23"/>
      <c r="AL4" s="23"/>
      <c r="AM4" s="23" t="s">
        <v>1345</v>
      </c>
      <c r="AN4" s="23" t="s">
        <v>1323</v>
      </c>
      <c r="AO4" s="23"/>
      <c r="AP4" s="23" t="s">
        <v>1319</v>
      </c>
      <c r="AQ4" s="23" t="s">
        <v>1318</v>
      </c>
      <c r="AR4" s="23" t="s">
        <v>1326</v>
      </c>
      <c r="AS4" s="9"/>
      <c r="AT4" s="9"/>
      <c r="AU4" s="9"/>
      <c r="AV4" s="9" t="s">
        <v>2434</v>
      </c>
      <c r="AW4" s="9"/>
      <c r="AX4" s="9"/>
      <c r="AY4" s="9"/>
      <c r="AZ4" s="9"/>
      <c r="BA4" s="9"/>
      <c r="BB4" s="9"/>
    </row>
    <row r="5" spans="1:57" s="3" customFormat="1" ht="18.75" customHeight="1" x14ac:dyDescent="0.25">
      <c r="A5" s="7" t="s">
        <v>12</v>
      </c>
      <c r="B5" s="3" t="s">
        <v>871</v>
      </c>
      <c r="C5" s="3" t="s">
        <v>871</v>
      </c>
      <c r="D5" s="3" t="s">
        <v>871</v>
      </c>
      <c r="E5" s="3" t="s">
        <v>871</v>
      </c>
      <c r="F5" s="3" t="s">
        <v>101</v>
      </c>
      <c r="G5" s="3" t="s">
        <v>101</v>
      </c>
      <c r="H5" s="3" t="s">
        <v>101</v>
      </c>
      <c r="I5" s="3" t="s">
        <v>101</v>
      </c>
      <c r="J5" s="27" t="s">
        <v>157</v>
      </c>
      <c r="K5" s="27" t="s">
        <v>157</v>
      </c>
      <c r="L5" s="27" t="s">
        <v>157</v>
      </c>
      <c r="M5" s="27" t="s">
        <v>157</v>
      </c>
      <c r="N5" s="27" t="s">
        <v>157</v>
      </c>
      <c r="O5" s="27" t="s">
        <v>157</v>
      </c>
      <c r="P5" s="27" t="s">
        <v>157</v>
      </c>
      <c r="Q5" s="27" t="s">
        <v>157</v>
      </c>
      <c r="R5" s="27" t="s">
        <v>157</v>
      </c>
      <c r="S5" s="27" t="s">
        <v>157</v>
      </c>
      <c r="T5" s="27" t="s">
        <v>157</v>
      </c>
      <c r="U5" s="27" t="s">
        <v>157</v>
      </c>
      <c r="V5" s="27" t="s">
        <v>157</v>
      </c>
      <c r="W5" s="27" t="s">
        <v>157</v>
      </c>
      <c r="X5" s="27" t="s">
        <v>157</v>
      </c>
      <c r="Y5" s="27" t="s">
        <v>157</v>
      </c>
      <c r="Z5" s="27" t="s">
        <v>157</v>
      </c>
      <c r="AA5" s="27" t="s">
        <v>157</v>
      </c>
      <c r="AB5" s="27" t="s">
        <v>157</v>
      </c>
      <c r="AC5" s="27" t="s">
        <v>157</v>
      </c>
      <c r="AD5" s="27" t="s">
        <v>157</v>
      </c>
      <c r="AE5" s="27" t="s">
        <v>157</v>
      </c>
      <c r="AF5" s="27" t="s">
        <v>157</v>
      </c>
      <c r="AG5" s="27" t="s">
        <v>157</v>
      </c>
      <c r="AH5" s="27" t="s">
        <v>157</v>
      </c>
      <c r="AI5" s="27" t="s">
        <v>157</v>
      </c>
      <c r="AJ5" s="27" t="s">
        <v>157</v>
      </c>
      <c r="AK5" s="27" t="s">
        <v>157</v>
      </c>
      <c r="AL5" s="27" t="s">
        <v>157</v>
      </c>
      <c r="AM5" s="27" t="s">
        <v>157</v>
      </c>
      <c r="AN5" s="27" t="s">
        <v>157</v>
      </c>
      <c r="AO5" s="27" t="s">
        <v>157</v>
      </c>
      <c r="AP5" s="27" t="s">
        <v>157</v>
      </c>
      <c r="AQ5" s="27" t="s">
        <v>157</v>
      </c>
      <c r="AR5" s="27" t="s">
        <v>157</v>
      </c>
      <c r="AS5" s="3" t="s">
        <v>99</v>
      </c>
      <c r="AT5" s="3" t="s">
        <v>2529</v>
      </c>
      <c r="AU5" s="3" t="s">
        <v>2432</v>
      </c>
      <c r="AV5" s="3" t="s">
        <v>2432</v>
      </c>
      <c r="AW5" s="3" t="s">
        <v>97</v>
      </c>
      <c r="AX5" s="3" t="s">
        <v>109</v>
      </c>
      <c r="AY5" s="3" t="s">
        <v>109</v>
      </c>
      <c r="AZ5" s="3" t="s">
        <v>821</v>
      </c>
      <c r="BA5" s="3" t="s">
        <v>821</v>
      </c>
      <c r="BB5" s="3" t="s">
        <v>821</v>
      </c>
    </row>
    <row r="6" spans="1:57" ht="51" x14ac:dyDescent="0.25">
      <c r="A6" s="7" t="s">
        <v>6</v>
      </c>
      <c r="B6" s="9" t="s">
        <v>2612</v>
      </c>
      <c r="C6" s="9" t="s">
        <v>905</v>
      </c>
      <c r="D6" s="9" t="s">
        <v>907</v>
      </c>
      <c r="E6" s="9" t="s">
        <v>905</v>
      </c>
      <c r="F6" s="9" t="s">
        <v>905</v>
      </c>
      <c r="G6" s="9" t="s">
        <v>104</v>
      </c>
      <c r="H6" s="9" t="s">
        <v>102</v>
      </c>
      <c r="I6" s="9" t="s">
        <v>104</v>
      </c>
      <c r="J6" s="23" t="s">
        <v>102</v>
      </c>
      <c r="K6" s="23" t="s">
        <v>102</v>
      </c>
      <c r="L6" s="23" t="s">
        <v>102</v>
      </c>
      <c r="M6" s="23" t="s">
        <v>819</v>
      </c>
      <c r="N6" s="23" t="s">
        <v>819</v>
      </c>
      <c r="O6" s="23" t="s">
        <v>102</v>
      </c>
      <c r="P6" s="23" t="s">
        <v>102</v>
      </c>
      <c r="Q6" s="23" t="s">
        <v>79</v>
      </c>
      <c r="R6" s="23" t="s">
        <v>819</v>
      </c>
      <c r="S6" s="23" t="s">
        <v>819</v>
      </c>
      <c r="T6" s="23" t="s">
        <v>819</v>
      </c>
      <c r="U6" s="23" t="s">
        <v>79</v>
      </c>
      <c r="V6" s="23" t="s">
        <v>819</v>
      </c>
      <c r="W6" s="23" t="s">
        <v>819</v>
      </c>
      <c r="X6" s="23" t="s">
        <v>819</v>
      </c>
      <c r="Y6" s="23" t="s">
        <v>819</v>
      </c>
      <c r="Z6" s="23" t="s">
        <v>819</v>
      </c>
      <c r="AA6" s="23" t="s">
        <v>819</v>
      </c>
      <c r="AB6" s="23" t="s">
        <v>819</v>
      </c>
      <c r="AC6" s="23" t="s">
        <v>819</v>
      </c>
      <c r="AD6" s="23" t="s">
        <v>819</v>
      </c>
      <c r="AE6" s="23" t="s">
        <v>819</v>
      </c>
      <c r="AF6" s="23" t="s">
        <v>2346</v>
      </c>
      <c r="AG6" s="23" t="s">
        <v>819</v>
      </c>
      <c r="AH6" s="23" t="s">
        <v>819</v>
      </c>
      <c r="AI6" s="23" t="s">
        <v>819</v>
      </c>
      <c r="AJ6" s="23" t="s">
        <v>819</v>
      </c>
      <c r="AK6" s="23" t="s">
        <v>2346</v>
      </c>
      <c r="AL6" s="23" t="s">
        <v>2346</v>
      </c>
      <c r="AM6" s="23" t="s">
        <v>819</v>
      </c>
      <c r="AN6" s="23" t="s">
        <v>819</v>
      </c>
      <c r="AO6" s="23" t="s">
        <v>819</v>
      </c>
      <c r="AP6" s="23" t="s">
        <v>819</v>
      </c>
      <c r="AQ6" s="23" t="s">
        <v>819</v>
      </c>
      <c r="AR6" s="23"/>
      <c r="AS6" s="1" t="s">
        <v>79</v>
      </c>
      <c r="AT6" s="1" t="s">
        <v>2435</v>
      </c>
      <c r="AU6" s="1" t="s">
        <v>2616</v>
      </c>
      <c r="AV6" s="1" t="s">
        <v>2435</v>
      </c>
      <c r="AW6" s="1" t="s">
        <v>79</v>
      </c>
      <c r="AX6" s="1" t="s">
        <v>79</v>
      </c>
      <c r="AY6" s="9" t="s">
        <v>102</v>
      </c>
      <c r="AZ6" s="9" t="s">
        <v>823</v>
      </c>
      <c r="BA6" s="9" t="s">
        <v>823</v>
      </c>
      <c r="BB6" s="9" t="s">
        <v>823</v>
      </c>
    </row>
    <row r="7" spans="1:57" x14ac:dyDescent="0.25">
      <c r="A7" s="7" t="s">
        <v>1</v>
      </c>
      <c r="B7" s="9">
        <v>203</v>
      </c>
      <c r="C7" s="9">
        <v>2</v>
      </c>
      <c r="D7" s="9">
        <v>30</v>
      </c>
      <c r="E7" s="9">
        <v>67</v>
      </c>
      <c r="F7" s="9">
        <v>156</v>
      </c>
      <c r="G7" s="9">
        <v>325</v>
      </c>
      <c r="H7" s="9">
        <v>456</v>
      </c>
      <c r="I7" s="9">
        <v>390</v>
      </c>
      <c r="J7" s="9">
        <v>170</v>
      </c>
      <c r="K7" s="9">
        <v>501</v>
      </c>
      <c r="L7" s="9">
        <v>307</v>
      </c>
      <c r="M7" s="9">
        <v>618</v>
      </c>
      <c r="N7" s="9">
        <v>501</v>
      </c>
      <c r="O7" s="23" t="s">
        <v>172</v>
      </c>
      <c r="P7" s="23">
        <v>199</v>
      </c>
      <c r="Q7" s="23" t="s">
        <v>173</v>
      </c>
      <c r="R7" s="23">
        <v>240</v>
      </c>
      <c r="S7" s="23">
        <v>262</v>
      </c>
      <c r="T7" s="23">
        <v>399</v>
      </c>
      <c r="U7" s="23" t="s">
        <v>171</v>
      </c>
      <c r="V7" s="23">
        <v>190</v>
      </c>
      <c r="W7" s="23">
        <v>444</v>
      </c>
      <c r="X7" s="23">
        <v>441</v>
      </c>
      <c r="Y7" s="23">
        <v>190</v>
      </c>
      <c r="Z7" s="23">
        <v>392</v>
      </c>
      <c r="AA7" s="23">
        <v>97</v>
      </c>
      <c r="AB7" s="23">
        <v>160</v>
      </c>
      <c r="AC7" s="23">
        <v>532</v>
      </c>
      <c r="AD7" s="23">
        <v>411</v>
      </c>
      <c r="AE7" s="23">
        <v>277</v>
      </c>
      <c r="AF7" s="23">
        <v>1445.1</v>
      </c>
      <c r="AG7" s="23">
        <v>727</v>
      </c>
      <c r="AH7" s="23">
        <v>467</v>
      </c>
      <c r="AI7" s="23">
        <v>305</v>
      </c>
      <c r="AJ7" s="23">
        <v>478</v>
      </c>
      <c r="AK7" s="23">
        <v>1990.3</v>
      </c>
      <c r="AL7" s="23">
        <v>1267.5999999999999</v>
      </c>
      <c r="AM7" s="23">
        <v>433</v>
      </c>
      <c r="AN7" s="23">
        <v>162</v>
      </c>
      <c r="AO7" s="23">
        <v>433</v>
      </c>
      <c r="AP7" s="23">
        <v>372</v>
      </c>
      <c r="AQ7" s="23">
        <v>111</v>
      </c>
      <c r="AR7" s="23">
        <v>98</v>
      </c>
      <c r="AS7" s="9">
        <v>253.3</v>
      </c>
      <c r="AT7" s="9">
        <v>626</v>
      </c>
      <c r="AU7" s="9">
        <v>195</v>
      </c>
      <c r="AV7" s="9">
        <v>99</v>
      </c>
      <c r="AW7" s="9">
        <v>310.2</v>
      </c>
      <c r="AX7" s="9">
        <v>136.69999999999999</v>
      </c>
      <c r="AY7" s="9">
        <v>179</v>
      </c>
      <c r="AZ7" s="9">
        <v>339</v>
      </c>
      <c r="BA7" s="9">
        <v>615</v>
      </c>
      <c r="BB7" s="9">
        <v>422</v>
      </c>
    </row>
    <row r="8" spans="1:57" x14ac:dyDescent="0.25">
      <c r="A8" s="7" t="s">
        <v>2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1</v>
      </c>
      <c r="H8" s="9">
        <v>0</v>
      </c>
      <c r="I8" s="9">
        <v>1</v>
      </c>
      <c r="J8" s="9">
        <v>0</v>
      </c>
      <c r="K8" s="9">
        <v>63</v>
      </c>
      <c r="L8" s="9">
        <v>0</v>
      </c>
      <c r="M8" s="9">
        <v>74</v>
      </c>
      <c r="N8" s="9">
        <v>63</v>
      </c>
      <c r="O8" s="23" t="s">
        <v>180</v>
      </c>
      <c r="P8" s="23">
        <v>0</v>
      </c>
      <c r="Q8" s="23" t="s">
        <v>181</v>
      </c>
      <c r="R8" s="23">
        <v>3</v>
      </c>
      <c r="S8" s="23">
        <v>0</v>
      </c>
      <c r="T8" s="23">
        <v>0</v>
      </c>
      <c r="U8" s="23" t="s">
        <v>179</v>
      </c>
      <c r="V8" s="23">
        <v>11</v>
      </c>
      <c r="W8" s="23">
        <v>35</v>
      </c>
      <c r="X8" s="23">
        <v>23</v>
      </c>
      <c r="Y8" s="23">
        <v>13</v>
      </c>
      <c r="Z8" s="23">
        <v>29</v>
      </c>
      <c r="AA8" s="23">
        <v>0</v>
      </c>
      <c r="AB8" s="23">
        <v>6</v>
      </c>
      <c r="AC8" s="23">
        <v>2</v>
      </c>
      <c r="AD8" s="23">
        <v>25</v>
      </c>
      <c r="AE8" s="23">
        <v>12</v>
      </c>
      <c r="AF8" s="23"/>
      <c r="AG8" s="23">
        <v>117</v>
      </c>
      <c r="AH8" s="23">
        <v>15</v>
      </c>
      <c r="AI8" s="23">
        <v>6</v>
      </c>
      <c r="AJ8" s="23">
        <v>36</v>
      </c>
      <c r="AK8" s="23"/>
      <c r="AL8" s="23"/>
      <c r="AM8" s="23">
        <v>32</v>
      </c>
      <c r="AN8" s="23">
        <v>6</v>
      </c>
      <c r="AO8" s="23">
        <v>32</v>
      </c>
      <c r="AP8" s="23">
        <v>16</v>
      </c>
      <c r="AQ8" s="23">
        <v>0</v>
      </c>
      <c r="AR8" s="23">
        <v>0</v>
      </c>
      <c r="AS8" s="9">
        <v>20.3</v>
      </c>
      <c r="AT8" s="9">
        <v>2</v>
      </c>
      <c r="AU8" s="9">
        <v>3.2</v>
      </c>
      <c r="AV8" s="9">
        <v>2</v>
      </c>
      <c r="AW8" s="9">
        <v>47</v>
      </c>
      <c r="AX8" s="9">
        <v>23.4</v>
      </c>
      <c r="AY8" s="9">
        <v>0</v>
      </c>
      <c r="AZ8" s="9">
        <v>37</v>
      </c>
      <c r="BA8" s="9">
        <v>70</v>
      </c>
      <c r="BB8" s="9">
        <v>34</v>
      </c>
    </row>
    <row r="9" spans="1:57" s="79" customFormat="1" x14ac:dyDescent="0.25">
      <c r="A9" s="77" t="s">
        <v>3</v>
      </c>
      <c r="B9" s="81">
        <v>20.3</v>
      </c>
      <c r="C9" s="79">
        <v>25.5</v>
      </c>
      <c r="D9" s="79">
        <v>21.5</v>
      </c>
      <c r="E9" s="79">
        <v>21.2</v>
      </c>
      <c r="F9" s="79">
        <v>22.9</v>
      </c>
      <c r="G9" s="79">
        <v>22.8</v>
      </c>
      <c r="H9" s="79">
        <v>19.8</v>
      </c>
      <c r="I9" s="79">
        <v>19.399999999999999</v>
      </c>
      <c r="J9" s="79">
        <v>27.3</v>
      </c>
      <c r="K9" s="79">
        <v>9.6</v>
      </c>
      <c r="L9" s="79">
        <v>26.9</v>
      </c>
      <c r="M9" s="79">
        <v>9.8000000000000007</v>
      </c>
      <c r="N9" s="79">
        <v>9.6</v>
      </c>
      <c r="O9" s="80" t="s">
        <v>192</v>
      </c>
      <c r="P9" s="80">
        <v>15.8</v>
      </c>
      <c r="Q9" s="80" t="s">
        <v>186</v>
      </c>
      <c r="R9" s="80">
        <v>13.1</v>
      </c>
      <c r="S9" s="80">
        <v>25.7</v>
      </c>
      <c r="T9" s="80">
        <v>17.7</v>
      </c>
      <c r="U9" s="80" t="s">
        <v>185</v>
      </c>
      <c r="V9" s="80">
        <v>13.5</v>
      </c>
      <c r="W9" s="80">
        <v>8.6</v>
      </c>
      <c r="X9" s="80">
        <v>10.3</v>
      </c>
      <c r="Y9" s="80">
        <v>14.6</v>
      </c>
      <c r="Z9" s="80">
        <v>13.3</v>
      </c>
      <c r="AA9" s="80">
        <v>16.7</v>
      </c>
      <c r="AB9" s="80">
        <v>15.1</v>
      </c>
      <c r="AC9" s="80">
        <v>15.2</v>
      </c>
      <c r="AD9" s="80">
        <v>12.9</v>
      </c>
      <c r="AE9" s="80">
        <v>11.8</v>
      </c>
      <c r="AF9" s="80"/>
      <c r="AG9" s="80">
        <v>9.1</v>
      </c>
      <c r="AH9" s="80">
        <v>11.9</v>
      </c>
      <c r="AI9" s="80">
        <v>14.2</v>
      </c>
      <c r="AJ9" s="80">
        <v>11.5</v>
      </c>
      <c r="AK9" s="80"/>
      <c r="AL9" s="80"/>
      <c r="AM9" s="80">
        <v>11.8</v>
      </c>
      <c r="AN9" s="80">
        <v>15.4</v>
      </c>
      <c r="AO9" s="80">
        <v>10.6</v>
      </c>
      <c r="AP9" s="80">
        <v>15.6</v>
      </c>
      <c r="AQ9" s="80">
        <v>19.899999999999999</v>
      </c>
      <c r="AR9" s="80">
        <v>20.100000000000001</v>
      </c>
      <c r="AS9" s="79">
        <v>17.600000000000001</v>
      </c>
      <c r="AT9" s="79">
        <v>15.4</v>
      </c>
      <c r="AU9" s="79">
        <v>27.1</v>
      </c>
      <c r="AV9" s="79">
        <v>27.2</v>
      </c>
      <c r="AW9" s="79">
        <v>17.5</v>
      </c>
      <c r="AX9" s="79">
        <v>19.399999999999999</v>
      </c>
      <c r="AY9" s="79">
        <v>18.600000000000001</v>
      </c>
      <c r="AZ9" s="81">
        <v>11</v>
      </c>
      <c r="BA9" s="81">
        <v>14</v>
      </c>
      <c r="BB9" s="81">
        <v>8</v>
      </c>
    </row>
    <row r="10" spans="1:57" x14ac:dyDescent="0.25">
      <c r="A10" s="7" t="s">
        <v>4</v>
      </c>
      <c r="B10" s="21">
        <v>26.2</v>
      </c>
      <c r="C10" s="9">
        <v>34.1</v>
      </c>
      <c r="D10" s="9">
        <v>28</v>
      </c>
      <c r="E10" s="9">
        <v>27.4</v>
      </c>
      <c r="F10" s="9">
        <v>34.799999999999997</v>
      </c>
      <c r="G10" s="9">
        <v>35.200000000000003</v>
      </c>
      <c r="H10" s="9">
        <v>32.9</v>
      </c>
      <c r="I10" s="9">
        <v>32.4</v>
      </c>
      <c r="J10" s="9">
        <v>39.700000000000003</v>
      </c>
      <c r="K10" s="9">
        <v>23.2</v>
      </c>
      <c r="L10" s="9">
        <v>39.9</v>
      </c>
      <c r="M10" s="9">
        <v>22.3</v>
      </c>
      <c r="N10" s="9">
        <v>23.2</v>
      </c>
      <c r="O10" s="23" t="s">
        <v>195</v>
      </c>
      <c r="P10" s="23">
        <v>26.4</v>
      </c>
      <c r="Q10" s="23" t="s">
        <v>196</v>
      </c>
      <c r="R10" s="23">
        <v>27.2</v>
      </c>
      <c r="S10" s="23">
        <v>34</v>
      </c>
      <c r="T10" s="23">
        <v>29.8</v>
      </c>
      <c r="U10" s="23" t="s">
        <v>194</v>
      </c>
      <c r="V10" s="23">
        <v>25.7</v>
      </c>
      <c r="W10" s="23">
        <v>22.8</v>
      </c>
      <c r="X10" s="23">
        <v>22.3</v>
      </c>
      <c r="Y10" s="23">
        <v>27</v>
      </c>
      <c r="Z10" s="23">
        <v>25.3</v>
      </c>
      <c r="AA10" s="23">
        <v>30.4</v>
      </c>
      <c r="AB10" s="23">
        <v>27.7</v>
      </c>
      <c r="AC10" s="23">
        <v>29.1</v>
      </c>
      <c r="AD10" s="23">
        <v>26.5</v>
      </c>
      <c r="AE10" s="23">
        <v>24.9</v>
      </c>
      <c r="AF10" s="23"/>
      <c r="AG10" s="23">
        <v>22.6</v>
      </c>
      <c r="AH10" s="23">
        <v>25.9</v>
      </c>
      <c r="AI10" s="23">
        <v>26.9</v>
      </c>
      <c r="AJ10" s="23">
        <v>25.1</v>
      </c>
      <c r="AK10" s="23"/>
      <c r="AL10" s="23"/>
      <c r="AM10" s="23">
        <v>24.9</v>
      </c>
      <c r="AN10" s="23">
        <v>28.1</v>
      </c>
      <c r="AO10" s="23">
        <v>23.1</v>
      </c>
      <c r="AP10" s="23">
        <v>30.5</v>
      </c>
      <c r="AQ10" s="23">
        <v>32.1</v>
      </c>
      <c r="AR10" s="23">
        <v>30.3</v>
      </c>
      <c r="AS10" s="9">
        <v>25.7</v>
      </c>
      <c r="AT10" s="9">
        <v>24.3</v>
      </c>
      <c r="AU10" s="9">
        <v>34</v>
      </c>
      <c r="AV10" s="9">
        <v>36.799999999999997</v>
      </c>
      <c r="AW10" s="9">
        <v>26</v>
      </c>
      <c r="AX10" s="9">
        <v>31.3</v>
      </c>
      <c r="AY10" s="9">
        <v>30.1</v>
      </c>
      <c r="AZ10" s="21">
        <v>23</v>
      </c>
      <c r="BA10" s="21">
        <v>22</v>
      </c>
      <c r="BB10" s="21">
        <v>20</v>
      </c>
    </row>
    <row r="11" spans="1:57" x14ac:dyDescent="0.25">
      <c r="A11" s="7" t="s">
        <v>5</v>
      </c>
      <c r="B11" s="21">
        <v>14</v>
      </c>
      <c r="C11" s="9">
        <v>16.100000000000001</v>
      </c>
      <c r="D11" s="9">
        <v>13</v>
      </c>
      <c r="E11" s="9">
        <v>14.2</v>
      </c>
      <c r="F11" s="9">
        <v>9.9</v>
      </c>
      <c r="G11" s="9">
        <v>9.8000000000000007</v>
      </c>
      <c r="H11" s="9">
        <v>7.2</v>
      </c>
      <c r="I11" s="9">
        <v>6.3</v>
      </c>
      <c r="J11" s="9">
        <v>13.1</v>
      </c>
      <c r="K11" s="9">
        <v>-4.0999999999999996</v>
      </c>
      <c r="L11" s="9">
        <v>12.4</v>
      </c>
      <c r="M11" s="9">
        <v>-3.5</v>
      </c>
      <c r="N11" s="9">
        <v>-4.5999999999999996</v>
      </c>
      <c r="O11" s="23" t="s">
        <v>202</v>
      </c>
      <c r="P11" s="23">
        <v>3.4</v>
      </c>
      <c r="Q11" s="23" t="s">
        <v>203</v>
      </c>
      <c r="R11" s="23">
        <v>-0.8</v>
      </c>
      <c r="S11" s="23">
        <v>16.100000000000001</v>
      </c>
      <c r="T11" s="23">
        <v>4.7</v>
      </c>
      <c r="U11" s="23" t="s">
        <v>201</v>
      </c>
      <c r="V11" s="23">
        <v>1.1000000000000001</v>
      </c>
      <c r="W11" s="23">
        <v>-2.8</v>
      </c>
      <c r="X11" s="23">
        <v>-2.5</v>
      </c>
      <c r="Y11" s="23">
        <v>2</v>
      </c>
      <c r="Z11" s="23">
        <v>1</v>
      </c>
      <c r="AA11" s="23">
        <v>2.5</v>
      </c>
      <c r="AB11" s="23">
        <v>2.4</v>
      </c>
      <c r="AC11" s="23">
        <v>1.5</v>
      </c>
      <c r="AD11" s="23">
        <v>-1</v>
      </c>
      <c r="AE11" s="23">
        <v>-1.5</v>
      </c>
      <c r="AF11" s="23"/>
      <c r="AG11" s="23">
        <v>-4.8</v>
      </c>
      <c r="AH11" s="23">
        <v>-2.2999999999999998</v>
      </c>
      <c r="AI11" s="23">
        <v>1.3</v>
      </c>
      <c r="AJ11" s="23">
        <v>-2.4</v>
      </c>
      <c r="AK11" s="23"/>
      <c r="AL11" s="23"/>
      <c r="AM11" s="23">
        <v>-1.5</v>
      </c>
      <c r="AN11" s="23">
        <v>2.4</v>
      </c>
      <c r="AO11" s="23">
        <v>-2.4</v>
      </c>
      <c r="AP11" s="21">
        <v>0</v>
      </c>
      <c r="AQ11" s="21">
        <v>6.9</v>
      </c>
      <c r="AR11" s="21">
        <v>8</v>
      </c>
      <c r="AS11" s="9">
        <v>7.9</v>
      </c>
      <c r="AT11" s="9">
        <v>5.7</v>
      </c>
      <c r="AU11" s="9">
        <v>17.5</v>
      </c>
      <c r="AV11" s="9">
        <v>14.7</v>
      </c>
      <c r="AW11" s="9">
        <v>7.8</v>
      </c>
      <c r="AX11" s="9">
        <v>6.9</v>
      </c>
      <c r="AY11" s="9">
        <v>6.9</v>
      </c>
      <c r="AZ11" s="21">
        <v>-1</v>
      </c>
      <c r="BA11" s="21">
        <v>5</v>
      </c>
      <c r="BB11" s="21">
        <v>-4</v>
      </c>
    </row>
    <row r="12" spans="1:57" x14ac:dyDescent="0.25">
      <c r="A12" s="7" t="s">
        <v>44</v>
      </c>
      <c r="B12" s="21">
        <f>B10-B11</f>
        <v>12.2</v>
      </c>
      <c r="C12" s="21">
        <f t="shared" ref="C12:AY12" si="0">C10-C11</f>
        <v>18</v>
      </c>
      <c r="D12" s="9">
        <f t="shared" si="0"/>
        <v>15</v>
      </c>
      <c r="E12" s="9">
        <f t="shared" si="0"/>
        <v>13.2</v>
      </c>
      <c r="F12" s="9">
        <f t="shared" si="0"/>
        <v>24.9</v>
      </c>
      <c r="G12" s="9">
        <f>G10-G11</f>
        <v>25.400000000000002</v>
      </c>
      <c r="H12" s="9">
        <f>H10-H11</f>
        <v>25.7</v>
      </c>
      <c r="I12" s="9">
        <f>I10-I11</f>
        <v>26.099999999999998</v>
      </c>
      <c r="J12" s="9">
        <f t="shared" si="0"/>
        <v>26.6</v>
      </c>
      <c r="K12" s="9">
        <f t="shared" si="0"/>
        <v>27.299999999999997</v>
      </c>
      <c r="L12" s="9">
        <f t="shared" si="0"/>
        <v>27.5</v>
      </c>
      <c r="M12" s="9">
        <f t="shared" si="0"/>
        <v>25.8</v>
      </c>
      <c r="N12" s="9">
        <f t="shared" si="0"/>
        <v>27.799999999999997</v>
      </c>
      <c r="O12" s="23">
        <f t="shared" ref="O12:AR12" si="1">O10-O11</f>
        <v>24.300000000000004</v>
      </c>
      <c r="P12" s="21">
        <f t="shared" si="1"/>
        <v>23</v>
      </c>
      <c r="Q12" s="23">
        <f t="shared" si="1"/>
        <v>25.9</v>
      </c>
      <c r="R12" s="23">
        <f t="shared" si="1"/>
        <v>28</v>
      </c>
      <c r="S12" s="23">
        <f t="shared" si="1"/>
        <v>17.899999999999999</v>
      </c>
      <c r="T12" s="23">
        <f t="shared" si="1"/>
        <v>25.1</v>
      </c>
      <c r="U12" s="23">
        <f t="shared" si="1"/>
        <v>24.700000000000003</v>
      </c>
      <c r="V12" s="23">
        <f t="shared" si="1"/>
        <v>24.599999999999998</v>
      </c>
      <c r="W12" s="23">
        <f t="shared" si="1"/>
        <v>25.6</v>
      </c>
      <c r="X12" s="23">
        <f t="shared" si="1"/>
        <v>24.8</v>
      </c>
      <c r="Y12" s="23">
        <f t="shared" si="1"/>
        <v>25</v>
      </c>
      <c r="Z12" s="23">
        <f t="shared" si="1"/>
        <v>24.3</v>
      </c>
      <c r="AA12" s="23">
        <f t="shared" si="1"/>
        <v>27.9</v>
      </c>
      <c r="AB12" s="23">
        <f t="shared" si="1"/>
        <v>25.3</v>
      </c>
      <c r="AC12" s="23">
        <f t="shared" si="1"/>
        <v>27.6</v>
      </c>
      <c r="AD12" s="23">
        <f t="shared" si="1"/>
        <v>27.5</v>
      </c>
      <c r="AE12" s="23">
        <f t="shared" si="1"/>
        <v>26.4</v>
      </c>
      <c r="AF12" s="23"/>
      <c r="AG12" s="23">
        <f t="shared" si="1"/>
        <v>27.400000000000002</v>
      </c>
      <c r="AH12" s="23">
        <f t="shared" si="1"/>
        <v>28.2</v>
      </c>
      <c r="AI12" s="23">
        <f t="shared" si="1"/>
        <v>25.599999999999998</v>
      </c>
      <c r="AJ12" s="23">
        <f t="shared" si="1"/>
        <v>27.5</v>
      </c>
      <c r="AK12" s="23"/>
      <c r="AL12" s="23"/>
      <c r="AM12" s="23">
        <f t="shared" si="1"/>
        <v>26.4</v>
      </c>
      <c r="AN12" s="23">
        <f t="shared" si="1"/>
        <v>25.700000000000003</v>
      </c>
      <c r="AO12" s="23">
        <f t="shared" si="1"/>
        <v>25.5</v>
      </c>
      <c r="AP12" s="23">
        <f t="shared" si="1"/>
        <v>30.5</v>
      </c>
      <c r="AQ12" s="23">
        <f t="shared" si="1"/>
        <v>25.200000000000003</v>
      </c>
      <c r="AR12" s="23">
        <f t="shared" si="1"/>
        <v>22.3</v>
      </c>
      <c r="AS12" s="9">
        <f t="shared" si="0"/>
        <v>17.799999999999997</v>
      </c>
      <c r="AT12" s="9">
        <f t="shared" si="0"/>
        <v>18.600000000000001</v>
      </c>
      <c r="AU12" s="9">
        <f t="shared" si="0"/>
        <v>16.5</v>
      </c>
      <c r="AV12" s="9">
        <f t="shared" si="0"/>
        <v>22.099999999999998</v>
      </c>
      <c r="AW12" s="9">
        <f t="shared" si="0"/>
        <v>18.2</v>
      </c>
      <c r="AX12" s="9">
        <f t="shared" si="0"/>
        <v>24.4</v>
      </c>
      <c r="AY12" s="9">
        <f t="shared" si="0"/>
        <v>23.200000000000003</v>
      </c>
      <c r="AZ12" s="21">
        <f t="shared" ref="AZ12:BE12" si="2">AZ10-AZ11</f>
        <v>24</v>
      </c>
      <c r="BA12" s="21">
        <f t="shared" si="2"/>
        <v>17</v>
      </c>
      <c r="BB12" s="21">
        <f t="shared" si="2"/>
        <v>24</v>
      </c>
      <c r="BC12" s="9">
        <f t="shared" si="2"/>
        <v>0</v>
      </c>
      <c r="BD12" s="9">
        <f t="shared" si="2"/>
        <v>0</v>
      </c>
      <c r="BE12" s="9">
        <f t="shared" si="2"/>
        <v>0</v>
      </c>
    </row>
    <row r="13" spans="1:57" x14ac:dyDescent="0.25">
      <c r="A13" s="7" t="s">
        <v>18</v>
      </c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Z13" s="9" t="s">
        <v>827</v>
      </c>
      <c r="BA13" s="9" t="s">
        <v>824</v>
      </c>
      <c r="BB13" s="9" t="s">
        <v>830</v>
      </c>
    </row>
    <row r="14" spans="1:57" x14ac:dyDescent="0.25">
      <c r="A14" s="7" t="s">
        <v>19</v>
      </c>
      <c r="B14" s="9" t="s">
        <v>2613</v>
      </c>
      <c r="C14" s="9" t="s">
        <v>2426</v>
      </c>
      <c r="E14" s="9" t="s">
        <v>2183</v>
      </c>
      <c r="F14" s="9" t="s">
        <v>2429</v>
      </c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T14" s="9" t="s">
        <v>2531</v>
      </c>
      <c r="AU14" s="9" t="s">
        <v>2614</v>
      </c>
      <c r="AV14" s="9" t="s">
        <v>2436</v>
      </c>
      <c r="AZ14" s="9" t="s">
        <v>828</v>
      </c>
      <c r="BA14" s="9" t="s">
        <v>825</v>
      </c>
      <c r="BB14" s="9" t="s">
        <v>831</v>
      </c>
    </row>
    <row r="15" spans="1:57" x14ac:dyDescent="0.25">
      <c r="A15" s="7" t="s">
        <v>20</v>
      </c>
      <c r="B15" s="9" t="s">
        <v>78</v>
      </c>
      <c r="C15" s="9">
        <v>194</v>
      </c>
      <c r="D15" s="9">
        <v>35</v>
      </c>
      <c r="E15" s="9" t="s">
        <v>2428</v>
      </c>
      <c r="F15" s="9" t="s">
        <v>2428</v>
      </c>
      <c r="G15" s="9">
        <v>201</v>
      </c>
      <c r="H15" s="9">
        <v>234</v>
      </c>
      <c r="I15" s="9">
        <v>223</v>
      </c>
      <c r="J15" s="9">
        <v>3</v>
      </c>
      <c r="K15" s="9">
        <v>1445</v>
      </c>
      <c r="L15" s="9">
        <v>19</v>
      </c>
      <c r="M15" s="9">
        <v>973</v>
      </c>
      <c r="N15" s="9">
        <v>1417</v>
      </c>
      <c r="O15" s="23" t="s">
        <v>166</v>
      </c>
      <c r="P15" s="23">
        <v>1462</v>
      </c>
      <c r="Q15" s="23" t="s">
        <v>78</v>
      </c>
      <c r="R15" s="23">
        <v>1289</v>
      </c>
      <c r="S15" s="23">
        <v>7</v>
      </c>
      <c r="T15" s="23">
        <v>1536</v>
      </c>
      <c r="U15" s="23" t="s">
        <v>165</v>
      </c>
      <c r="V15" s="23">
        <v>1089</v>
      </c>
      <c r="W15" s="23">
        <v>1541</v>
      </c>
      <c r="X15" s="23">
        <v>1663</v>
      </c>
      <c r="Y15" s="23">
        <v>1063</v>
      </c>
      <c r="Z15" s="23">
        <v>855</v>
      </c>
      <c r="AA15" s="23">
        <v>1578</v>
      </c>
      <c r="AB15" s="23">
        <v>935</v>
      </c>
      <c r="AC15" s="23">
        <v>1358</v>
      </c>
      <c r="AD15" s="23">
        <v>1140</v>
      </c>
      <c r="AE15" s="23">
        <v>1352</v>
      </c>
      <c r="AF15" s="23"/>
      <c r="AG15" s="23">
        <v>1341</v>
      </c>
      <c r="AH15" s="23">
        <v>1459</v>
      </c>
      <c r="AI15" s="23">
        <v>982</v>
      </c>
      <c r="AJ15" s="23">
        <v>1086</v>
      </c>
      <c r="AK15" s="23"/>
      <c r="AL15" s="23"/>
      <c r="AM15" s="23">
        <v>1360</v>
      </c>
      <c r="AN15" s="23">
        <v>966</v>
      </c>
      <c r="AO15" s="23">
        <v>1385</v>
      </c>
      <c r="AP15" s="23">
        <v>1168</v>
      </c>
      <c r="AQ15" s="23">
        <v>1216</v>
      </c>
      <c r="AR15" s="23">
        <v>1384</v>
      </c>
      <c r="AS15" s="9">
        <v>-250</v>
      </c>
      <c r="AT15" s="9">
        <v>918</v>
      </c>
      <c r="AV15" s="9">
        <v>56</v>
      </c>
      <c r="AW15" s="9" t="s">
        <v>78</v>
      </c>
      <c r="AX15" s="9" t="s">
        <v>78</v>
      </c>
      <c r="AY15" s="9">
        <v>257</v>
      </c>
      <c r="AZ15" s="9" t="s">
        <v>826</v>
      </c>
      <c r="BA15" s="9" t="s">
        <v>78</v>
      </c>
      <c r="BB15" s="9" t="s">
        <v>832</v>
      </c>
    </row>
    <row r="16" spans="1:57" x14ac:dyDescent="0.25">
      <c r="A16" s="7" t="s">
        <v>21</v>
      </c>
      <c r="B16" s="9" t="s">
        <v>873</v>
      </c>
      <c r="C16" s="9" t="s">
        <v>105</v>
      </c>
      <c r="D16" s="9" t="s">
        <v>78</v>
      </c>
      <c r="E16" s="9" t="s">
        <v>105</v>
      </c>
      <c r="F16" s="9" t="s">
        <v>105</v>
      </c>
      <c r="G16" s="9" t="s">
        <v>105</v>
      </c>
      <c r="H16" s="9" t="s">
        <v>42</v>
      </c>
      <c r="I16" s="9" t="s">
        <v>105</v>
      </c>
      <c r="J16" s="23" t="s">
        <v>1145</v>
      </c>
      <c r="K16" s="23" t="s">
        <v>1145</v>
      </c>
      <c r="L16" s="23" t="s">
        <v>1145</v>
      </c>
      <c r="M16" s="23" t="s">
        <v>1145</v>
      </c>
      <c r="N16" s="23" t="s">
        <v>1145</v>
      </c>
      <c r="O16" s="23" t="s">
        <v>42</v>
      </c>
      <c r="P16" s="23" t="s">
        <v>1145</v>
      </c>
      <c r="Q16" s="23" t="s">
        <v>78</v>
      </c>
      <c r="R16" s="23" t="s">
        <v>1145</v>
      </c>
      <c r="S16" s="23" t="s">
        <v>1145</v>
      </c>
      <c r="T16" s="23" t="s">
        <v>1145</v>
      </c>
      <c r="U16" s="23" t="s">
        <v>78</v>
      </c>
      <c r="V16" s="23" t="s">
        <v>1145</v>
      </c>
      <c r="W16" s="23" t="s">
        <v>1145</v>
      </c>
      <c r="X16" s="23" t="s">
        <v>1145</v>
      </c>
      <c r="Y16" s="23" t="s">
        <v>1145</v>
      </c>
      <c r="Z16" s="23" t="s">
        <v>1145</v>
      </c>
      <c r="AA16" s="23" t="s">
        <v>1145</v>
      </c>
      <c r="AB16" s="23" t="s">
        <v>1145</v>
      </c>
      <c r="AC16" s="23" t="s">
        <v>1145</v>
      </c>
      <c r="AD16" s="23" t="s">
        <v>1145</v>
      </c>
      <c r="AE16" s="23" t="s">
        <v>1145</v>
      </c>
      <c r="AF16" s="23"/>
      <c r="AG16" s="23" t="s">
        <v>1145</v>
      </c>
      <c r="AH16" s="23" t="s">
        <v>1145</v>
      </c>
      <c r="AI16" s="23" t="s">
        <v>1145</v>
      </c>
      <c r="AJ16" s="23" t="s">
        <v>1145</v>
      </c>
      <c r="AK16" s="23"/>
      <c r="AL16" s="23"/>
      <c r="AM16" s="23" t="s">
        <v>1145</v>
      </c>
      <c r="AN16" s="23" t="s">
        <v>1145</v>
      </c>
      <c r="AO16" s="23" t="s">
        <v>1145</v>
      </c>
      <c r="AP16" s="23" t="s">
        <v>1145</v>
      </c>
      <c r="AQ16" s="23" t="s">
        <v>1145</v>
      </c>
      <c r="AR16" s="23" t="s">
        <v>1145</v>
      </c>
      <c r="AS16" s="9" t="s">
        <v>78</v>
      </c>
      <c r="AT16" s="9" t="s">
        <v>105</v>
      </c>
      <c r="AU16" s="9" t="s">
        <v>2615</v>
      </c>
      <c r="AV16" s="9" t="s">
        <v>105</v>
      </c>
      <c r="AW16" s="9" t="s">
        <v>78</v>
      </c>
      <c r="AX16" s="9" t="s">
        <v>78</v>
      </c>
      <c r="AY16" s="9" t="s">
        <v>42</v>
      </c>
      <c r="AZ16" s="9" t="s">
        <v>78</v>
      </c>
      <c r="BA16" s="9" t="s">
        <v>78</v>
      </c>
      <c r="BB16" s="9" t="s">
        <v>78</v>
      </c>
    </row>
    <row r="17" spans="1:57" ht="13.5" customHeight="1" x14ac:dyDescent="0.25">
      <c r="A17" s="7" t="s">
        <v>22</v>
      </c>
      <c r="B17" s="9" t="s">
        <v>873</v>
      </c>
      <c r="C17" s="9" t="s">
        <v>105</v>
      </c>
      <c r="D17" s="9" t="s">
        <v>78</v>
      </c>
      <c r="E17" s="9" t="s">
        <v>105</v>
      </c>
      <c r="F17" s="9" t="s">
        <v>105</v>
      </c>
      <c r="G17" s="9" t="s">
        <v>105</v>
      </c>
      <c r="H17" s="9" t="s">
        <v>42</v>
      </c>
      <c r="I17" s="9" t="s">
        <v>105</v>
      </c>
      <c r="J17" s="23" t="s">
        <v>1145</v>
      </c>
      <c r="K17" s="23" t="s">
        <v>1145</v>
      </c>
      <c r="L17" s="23" t="s">
        <v>1145</v>
      </c>
      <c r="M17" s="23" t="s">
        <v>1145</v>
      </c>
      <c r="N17" s="23" t="s">
        <v>1145</v>
      </c>
      <c r="O17" s="23" t="s">
        <v>42</v>
      </c>
      <c r="P17" s="23" t="s">
        <v>1145</v>
      </c>
      <c r="Q17" s="23" t="s">
        <v>78</v>
      </c>
      <c r="R17" s="23" t="s">
        <v>1145</v>
      </c>
      <c r="S17" s="23" t="s">
        <v>1145</v>
      </c>
      <c r="T17" s="23" t="s">
        <v>1145</v>
      </c>
      <c r="U17" s="23" t="s">
        <v>78</v>
      </c>
      <c r="V17" s="23" t="s">
        <v>1145</v>
      </c>
      <c r="W17" s="23" t="s">
        <v>1145</v>
      </c>
      <c r="X17" s="23" t="s">
        <v>1145</v>
      </c>
      <c r="Y17" s="23" t="s">
        <v>1145</v>
      </c>
      <c r="Z17" s="23" t="s">
        <v>1145</v>
      </c>
      <c r="AA17" s="23" t="s">
        <v>1145</v>
      </c>
      <c r="AB17" s="23" t="s">
        <v>1145</v>
      </c>
      <c r="AC17" s="23" t="s">
        <v>1145</v>
      </c>
      <c r="AD17" s="23" t="s">
        <v>1145</v>
      </c>
      <c r="AE17" s="23" t="s">
        <v>1145</v>
      </c>
      <c r="AF17" s="23"/>
      <c r="AG17" s="23" t="s">
        <v>1145</v>
      </c>
      <c r="AH17" s="23" t="s">
        <v>1145</v>
      </c>
      <c r="AI17" s="23" t="s">
        <v>1145</v>
      </c>
      <c r="AJ17" s="23" t="s">
        <v>1145</v>
      </c>
      <c r="AK17" s="23"/>
      <c r="AL17" s="23"/>
      <c r="AM17" s="23" t="s">
        <v>1145</v>
      </c>
      <c r="AN17" s="23" t="s">
        <v>1145</v>
      </c>
      <c r="AO17" s="23" t="s">
        <v>1145</v>
      </c>
      <c r="AP17" s="23" t="s">
        <v>1145</v>
      </c>
      <c r="AQ17" s="23" t="s">
        <v>1145</v>
      </c>
      <c r="AR17" s="23" t="s">
        <v>1145</v>
      </c>
      <c r="AS17" s="9" t="s">
        <v>78</v>
      </c>
      <c r="AT17" s="9" t="s">
        <v>105</v>
      </c>
      <c r="AU17" s="9" t="s">
        <v>2615</v>
      </c>
      <c r="AV17" s="9" t="s">
        <v>105</v>
      </c>
      <c r="AW17" s="9" t="s">
        <v>78</v>
      </c>
      <c r="AX17" s="9" t="s">
        <v>78</v>
      </c>
      <c r="AY17" s="9" t="s">
        <v>42</v>
      </c>
      <c r="AZ17" s="9" t="s">
        <v>78</v>
      </c>
      <c r="BA17" s="9" t="s">
        <v>78</v>
      </c>
      <c r="BB17" s="9" t="s">
        <v>78</v>
      </c>
    </row>
    <row r="18" spans="1:57" ht="13.5" customHeight="1" x14ac:dyDescent="0.25">
      <c r="A18" s="47" t="s">
        <v>220</v>
      </c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T18" s="9">
        <v>30</v>
      </c>
      <c r="AU18" s="9" t="s">
        <v>78</v>
      </c>
      <c r="AV18" s="9">
        <v>30</v>
      </c>
      <c r="AZ18" s="9"/>
      <c r="BA18" s="9"/>
      <c r="BB18" s="9"/>
    </row>
    <row r="19" spans="1:57" ht="13.5" customHeight="1" x14ac:dyDescent="0.25">
      <c r="A19" s="47" t="s">
        <v>221</v>
      </c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T19" s="9">
        <v>30</v>
      </c>
      <c r="AU19" s="9" t="s">
        <v>78</v>
      </c>
      <c r="AV19" s="9">
        <v>30</v>
      </c>
      <c r="AZ19" s="9"/>
      <c r="BA19" s="9"/>
      <c r="BB19" s="9"/>
    </row>
    <row r="20" spans="1:57" x14ac:dyDescent="0.25">
      <c r="A20" s="28" t="s">
        <v>2669</v>
      </c>
      <c r="B20" s="9">
        <f>50*(B7+(10*B8))</f>
        <v>10150</v>
      </c>
      <c r="C20" s="9">
        <f t="shared" ref="C20:AY20" si="3">50*(C7+(10*C8))</f>
        <v>100</v>
      </c>
      <c r="D20" s="9">
        <f t="shared" si="3"/>
        <v>1500</v>
      </c>
      <c r="E20" s="9">
        <f t="shared" si="3"/>
        <v>3350</v>
      </c>
      <c r="F20" s="9">
        <f t="shared" ref="F20" si="4">50*(F7+(10*F8))</f>
        <v>7800</v>
      </c>
      <c r="G20" s="9">
        <f>50*(G7+(10*G8))</f>
        <v>16750</v>
      </c>
      <c r="H20" s="9">
        <f>50*(H7+(10*H8))</f>
        <v>22800</v>
      </c>
      <c r="I20" s="9">
        <f>50*(I7+(10*I8))</f>
        <v>20000</v>
      </c>
      <c r="J20" s="9">
        <f t="shared" ref="J20:K20" si="5">50*(J7+(10*J8))</f>
        <v>8500</v>
      </c>
      <c r="K20" s="9">
        <f t="shared" si="5"/>
        <v>56550</v>
      </c>
      <c r="L20" s="9">
        <f t="shared" ref="L20:N20" si="6">50*(L7+(10*L8))</f>
        <v>15350</v>
      </c>
      <c r="M20" s="9">
        <f t="shared" ref="M20" si="7">50*(M7+(10*M8))</f>
        <v>67900</v>
      </c>
      <c r="N20" s="9">
        <f t="shared" si="6"/>
        <v>56550</v>
      </c>
      <c r="O20" s="23">
        <f t="shared" ref="O20:AR20" si="8">50*(O7+(10*O8))</f>
        <v>18750</v>
      </c>
      <c r="P20" s="23">
        <f t="shared" si="8"/>
        <v>9950</v>
      </c>
      <c r="Q20" s="23">
        <f t="shared" si="8"/>
        <v>20980</v>
      </c>
      <c r="R20" s="23">
        <f t="shared" si="8"/>
        <v>13500</v>
      </c>
      <c r="S20" s="23">
        <f t="shared" si="8"/>
        <v>13100</v>
      </c>
      <c r="T20" s="23">
        <f t="shared" si="8"/>
        <v>19950</v>
      </c>
      <c r="U20" s="23">
        <f t="shared" si="8"/>
        <v>33500</v>
      </c>
      <c r="V20" s="23">
        <f t="shared" si="8"/>
        <v>15000</v>
      </c>
      <c r="W20" s="23">
        <f t="shared" si="8"/>
        <v>39700</v>
      </c>
      <c r="X20" s="23">
        <f t="shared" si="8"/>
        <v>33550</v>
      </c>
      <c r="Y20" s="23">
        <f t="shared" si="8"/>
        <v>16000</v>
      </c>
      <c r="Z20" s="23">
        <f t="shared" si="8"/>
        <v>34100</v>
      </c>
      <c r="AA20" s="23">
        <f t="shared" si="8"/>
        <v>4850</v>
      </c>
      <c r="AB20" s="23">
        <f t="shared" si="8"/>
        <v>11000</v>
      </c>
      <c r="AC20" s="23">
        <f t="shared" si="8"/>
        <v>27600</v>
      </c>
      <c r="AD20" s="23">
        <f t="shared" si="8"/>
        <v>33050</v>
      </c>
      <c r="AE20" s="23">
        <f t="shared" si="8"/>
        <v>19850</v>
      </c>
      <c r="AF20" s="23"/>
      <c r="AG20" s="23">
        <f t="shared" si="8"/>
        <v>94850</v>
      </c>
      <c r="AH20" s="23">
        <f t="shared" si="8"/>
        <v>30850</v>
      </c>
      <c r="AI20" s="23">
        <f t="shared" si="8"/>
        <v>18250</v>
      </c>
      <c r="AJ20" s="23">
        <f t="shared" si="8"/>
        <v>41900</v>
      </c>
      <c r="AK20" s="23"/>
      <c r="AL20" s="23"/>
      <c r="AM20" s="23">
        <f t="shared" si="8"/>
        <v>37650</v>
      </c>
      <c r="AN20" s="23">
        <f t="shared" si="8"/>
        <v>11100</v>
      </c>
      <c r="AO20" s="23">
        <f t="shared" si="8"/>
        <v>37650</v>
      </c>
      <c r="AP20" s="23">
        <f t="shared" si="8"/>
        <v>26600</v>
      </c>
      <c r="AQ20" s="23">
        <f t="shared" si="8"/>
        <v>5550</v>
      </c>
      <c r="AR20" s="23">
        <f t="shared" si="8"/>
        <v>4900</v>
      </c>
      <c r="AS20" s="9">
        <f t="shared" si="3"/>
        <v>22815</v>
      </c>
      <c r="AT20" s="9">
        <f t="shared" ref="AT20:AU20" si="9">50*(AT7+(10*AT8))</f>
        <v>32300</v>
      </c>
      <c r="AU20" s="9">
        <f t="shared" si="9"/>
        <v>11350</v>
      </c>
      <c r="AV20" s="9">
        <f t="shared" ref="AV20" si="10">50*(AV7+(10*AV8))</f>
        <v>5950</v>
      </c>
      <c r="AW20" s="9">
        <f t="shared" si="3"/>
        <v>39010</v>
      </c>
      <c r="AX20" s="9">
        <f t="shared" si="3"/>
        <v>18535</v>
      </c>
      <c r="AY20" s="9">
        <f t="shared" si="3"/>
        <v>8950</v>
      </c>
      <c r="AZ20" s="9">
        <f t="shared" ref="AZ20:BE20" si="11">50*(AZ7+(10*AZ8))</f>
        <v>35450</v>
      </c>
      <c r="BA20" s="9">
        <f t="shared" si="11"/>
        <v>65750</v>
      </c>
      <c r="BB20" s="9">
        <f t="shared" si="11"/>
        <v>38100</v>
      </c>
      <c r="BC20" s="9">
        <f t="shared" si="11"/>
        <v>0</v>
      </c>
      <c r="BD20" s="9">
        <f t="shared" si="11"/>
        <v>0</v>
      </c>
      <c r="BE20" s="9">
        <f t="shared" si="11"/>
        <v>0</v>
      </c>
    </row>
    <row r="21" spans="1:57" x14ac:dyDescent="0.25">
      <c r="A21" s="7" t="s">
        <v>10</v>
      </c>
      <c r="B21" s="9">
        <f>(B9+30)*(B12)</f>
        <v>613.66</v>
      </c>
      <c r="C21" s="10">
        <f t="shared" ref="C21:AY21" si="12">(C9+30)*(C12)</f>
        <v>999</v>
      </c>
      <c r="D21" s="10">
        <f t="shared" si="12"/>
        <v>772.5</v>
      </c>
      <c r="E21" s="10">
        <f t="shared" si="12"/>
        <v>675.84</v>
      </c>
      <c r="F21" s="10">
        <f t="shared" ref="F21" si="13">(F9+30)*(F12)</f>
        <v>1317.2099999999998</v>
      </c>
      <c r="G21" s="10">
        <f>(G9+30)*(G12)</f>
        <v>1341.1200000000001</v>
      </c>
      <c r="H21" s="10">
        <f>(H9+30)*(H12)</f>
        <v>1279.8599999999999</v>
      </c>
      <c r="I21" s="10">
        <f>(I9+30)*(I12)</f>
        <v>1289.3399999999999</v>
      </c>
      <c r="J21" s="10">
        <f t="shared" ref="J21:K21" si="14">(J9+30)*(J12)</f>
        <v>1524.18</v>
      </c>
      <c r="K21" s="10">
        <f t="shared" si="14"/>
        <v>1081.08</v>
      </c>
      <c r="L21" s="10">
        <f t="shared" ref="L21:N21" si="15">(L9+30)*(L12)</f>
        <v>1564.75</v>
      </c>
      <c r="M21" s="10">
        <f t="shared" ref="M21" si="16">(M9+30)*(M12)</f>
        <v>1026.8399999999999</v>
      </c>
      <c r="N21" s="10">
        <f t="shared" si="15"/>
        <v>1100.8799999999999</v>
      </c>
      <c r="O21" s="23">
        <f t="shared" ref="O21:AR21" si="17">(O9+30)*(O12)</f>
        <v>1312.2000000000003</v>
      </c>
      <c r="P21" s="23">
        <f t="shared" si="17"/>
        <v>1053.3999999999999</v>
      </c>
      <c r="Q21" s="23">
        <f t="shared" si="17"/>
        <v>1121.4699999999998</v>
      </c>
      <c r="R21" s="23">
        <f t="shared" si="17"/>
        <v>1206.8</v>
      </c>
      <c r="S21" s="23">
        <f t="shared" si="17"/>
        <v>997.03</v>
      </c>
      <c r="T21" s="23">
        <f t="shared" si="17"/>
        <v>1197.2700000000002</v>
      </c>
      <c r="U21" s="23">
        <f t="shared" si="17"/>
        <v>1239.9400000000003</v>
      </c>
      <c r="V21" s="23">
        <f t="shared" si="17"/>
        <v>1070.0999999999999</v>
      </c>
      <c r="W21" s="23">
        <f t="shared" si="17"/>
        <v>988.16000000000008</v>
      </c>
      <c r="X21" s="23">
        <f t="shared" si="17"/>
        <v>999.43999999999994</v>
      </c>
      <c r="Y21" s="23">
        <f t="shared" si="17"/>
        <v>1115</v>
      </c>
      <c r="Z21" s="23">
        <f t="shared" si="17"/>
        <v>1052.19</v>
      </c>
      <c r="AA21" s="23">
        <f t="shared" si="17"/>
        <v>1302.93</v>
      </c>
      <c r="AB21" s="23">
        <f t="shared" si="17"/>
        <v>1141.03</v>
      </c>
      <c r="AC21" s="23">
        <f t="shared" si="17"/>
        <v>1247.5200000000002</v>
      </c>
      <c r="AD21" s="23">
        <f t="shared" si="17"/>
        <v>1179.75</v>
      </c>
      <c r="AE21" s="23">
        <f t="shared" si="17"/>
        <v>1103.5199999999998</v>
      </c>
      <c r="AF21" s="23"/>
      <c r="AG21" s="23">
        <f t="shared" si="17"/>
        <v>1071.3400000000001</v>
      </c>
      <c r="AH21" s="23">
        <f t="shared" si="17"/>
        <v>1181.58</v>
      </c>
      <c r="AI21" s="23">
        <f t="shared" si="17"/>
        <v>1131.52</v>
      </c>
      <c r="AJ21" s="23">
        <f t="shared" si="17"/>
        <v>1141.25</v>
      </c>
      <c r="AK21" s="23"/>
      <c r="AL21" s="23"/>
      <c r="AM21" s="23">
        <f t="shared" si="17"/>
        <v>1103.5199999999998</v>
      </c>
      <c r="AN21" s="23">
        <f t="shared" si="17"/>
        <v>1166.7800000000002</v>
      </c>
      <c r="AO21" s="23">
        <f t="shared" si="17"/>
        <v>1035.3</v>
      </c>
      <c r="AP21" s="23">
        <f t="shared" si="17"/>
        <v>1390.8</v>
      </c>
      <c r="AQ21" s="23">
        <f t="shared" si="17"/>
        <v>1257.48</v>
      </c>
      <c r="AR21" s="23">
        <f t="shared" si="17"/>
        <v>1117.23</v>
      </c>
      <c r="AS21" s="10">
        <f t="shared" si="12"/>
        <v>847.27999999999986</v>
      </c>
      <c r="AT21" s="10">
        <f t="shared" ref="AT21:AU21" si="18">(AT9+30)*(AT12)</f>
        <v>844.44</v>
      </c>
      <c r="AU21" s="10">
        <f t="shared" si="18"/>
        <v>942.15</v>
      </c>
      <c r="AV21" s="10">
        <f t="shared" ref="AV21" si="19">(AV9+30)*(AV12)</f>
        <v>1264.1199999999999</v>
      </c>
      <c r="AW21" s="10">
        <f t="shared" si="12"/>
        <v>864.5</v>
      </c>
      <c r="AX21" s="10">
        <f t="shared" si="12"/>
        <v>1205.3599999999999</v>
      </c>
      <c r="AY21" s="10">
        <f t="shared" si="12"/>
        <v>1127.5200000000002</v>
      </c>
      <c r="AZ21" s="9">
        <f t="shared" ref="AZ21:BE21" si="20">(AZ9+30)*(AZ12)</f>
        <v>984</v>
      </c>
      <c r="BA21" s="9">
        <f t="shared" si="20"/>
        <v>748</v>
      </c>
      <c r="BB21" s="9">
        <f t="shared" si="20"/>
        <v>912</v>
      </c>
      <c r="BC21" s="10">
        <f t="shared" si="20"/>
        <v>0</v>
      </c>
      <c r="BD21" s="10">
        <f t="shared" si="20"/>
        <v>0</v>
      </c>
      <c r="BE21" s="10">
        <f t="shared" si="20"/>
        <v>0</v>
      </c>
    </row>
    <row r="22" spans="1:57" x14ac:dyDescent="0.25">
      <c r="A22" s="7" t="s">
        <v>11</v>
      </c>
      <c r="B22" s="10">
        <f>B20/B21</f>
        <v>16.540103640452369</v>
      </c>
      <c r="C22" s="10">
        <f t="shared" ref="C22:AY22" si="21">C20/C21</f>
        <v>0.10010010010010011</v>
      </c>
      <c r="D22" s="10">
        <f t="shared" si="21"/>
        <v>1.941747572815534</v>
      </c>
      <c r="E22" s="10">
        <f t="shared" si="21"/>
        <v>4.9567945075757569</v>
      </c>
      <c r="F22" s="10">
        <f t="shared" ref="F22" si="22">F20/F21</f>
        <v>5.9216070330471231</v>
      </c>
      <c r="G22" s="10">
        <f>G20/G21</f>
        <v>12.489560963970412</v>
      </c>
      <c r="H22" s="10">
        <f>H20/H21</f>
        <v>17.8144484552998</v>
      </c>
      <c r="I22" s="10">
        <f>I20/I21</f>
        <v>15.511812245024586</v>
      </c>
      <c r="J22" s="10">
        <f t="shared" ref="J22:K22" si="23">J20/J21</f>
        <v>5.5767691480008921</v>
      </c>
      <c r="K22" s="10">
        <f t="shared" si="23"/>
        <v>52.308802308802314</v>
      </c>
      <c r="L22" s="10">
        <f t="shared" ref="L22:N22" si="24">L20/L21</f>
        <v>9.8098737817542734</v>
      </c>
      <c r="M22" s="10">
        <f t="shared" ref="M22" si="25">M20/M21</f>
        <v>66.125199641618948</v>
      </c>
      <c r="N22" s="10">
        <f t="shared" si="24"/>
        <v>51.367996511881408</v>
      </c>
      <c r="O22" s="34">
        <f t="shared" ref="O22:AR22" si="26">O20/O21</f>
        <v>14.288980338363052</v>
      </c>
      <c r="P22" s="34">
        <f t="shared" si="26"/>
        <v>9.445604708562751</v>
      </c>
      <c r="Q22" s="34">
        <f t="shared" si="26"/>
        <v>18.707589146388226</v>
      </c>
      <c r="R22" s="34">
        <f t="shared" si="26"/>
        <v>11.186609214451442</v>
      </c>
      <c r="S22" s="34">
        <f t="shared" si="26"/>
        <v>13.139022898007081</v>
      </c>
      <c r="T22" s="34">
        <f t="shared" si="26"/>
        <v>16.662908115963816</v>
      </c>
      <c r="U22" s="34">
        <f t="shared" si="26"/>
        <v>27.01743632756423</v>
      </c>
      <c r="V22" s="34">
        <f t="shared" si="26"/>
        <v>14.017381553125878</v>
      </c>
      <c r="W22" s="34">
        <f t="shared" si="26"/>
        <v>40.175680051813465</v>
      </c>
      <c r="X22" s="34">
        <f t="shared" si="26"/>
        <v>33.568798527175218</v>
      </c>
      <c r="Y22" s="34">
        <f t="shared" si="26"/>
        <v>14.349775784753364</v>
      </c>
      <c r="Z22" s="34">
        <f t="shared" si="26"/>
        <v>32.408595405772722</v>
      </c>
      <c r="AA22" s="34">
        <f t="shared" si="26"/>
        <v>3.7223795599149607</v>
      </c>
      <c r="AB22" s="34">
        <f t="shared" si="26"/>
        <v>9.6404126096596929</v>
      </c>
      <c r="AC22" s="34">
        <f t="shared" si="26"/>
        <v>22.123893805309731</v>
      </c>
      <c r="AD22" s="34">
        <f t="shared" si="26"/>
        <v>28.01440983259165</v>
      </c>
      <c r="AE22" s="34">
        <f t="shared" si="26"/>
        <v>17.987893286936352</v>
      </c>
      <c r="AF22" s="34"/>
      <c r="AG22" s="34">
        <f t="shared" si="26"/>
        <v>88.533985476132685</v>
      </c>
      <c r="AH22" s="34">
        <f t="shared" si="26"/>
        <v>26.109108143333504</v>
      </c>
      <c r="AI22" s="34">
        <f t="shared" si="26"/>
        <v>16.128747171945701</v>
      </c>
      <c r="AJ22" s="34">
        <f t="shared" si="26"/>
        <v>36.714129244249726</v>
      </c>
      <c r="AK22" s="34"/>
      <c r="AL22" s="34"/>
      <c r="AM22" s="34">
        <f t="shared" si="26"/>
        <v>34.118094823836458</v>
      </c>
      <c r="AN22" s="34">
        <f t="shared" si="26"/>
        <v>9.5133615591628224</v>
      </c>
      <c r="AO22" s="34">
        <f t="shared" si="26"/>
        <v>36.366270646189513</v>
      </c>
      <c r="AP22" s="34">
        <f t="shared" si="26"/>
        <v>19.125683060109289</v>
      </c>
      <c r="AQ22" s="34">
        <f t="shared" si="26"/>
        <v>4.4135890829277606</v>
      </c>
      <c r="AR22" s="34">
        <f t="shared" si="26"/>
        <v>4.3858471398011156</v>
      </c>
      <c r="AS22" s="10">
        <f t="shared" si="21"/>
        <v>26.927343971296388</v>
      </c>
      <c r="AT22" s="10">
        <f t="shared" ref="AT22:AU22" si="27">AT20/AT21</f>
        <v>38.250201316849036</v>
      </c>
      <c r="AU22" s="10">
        <f t="shared" si="27"/>
        <v>12.046913973358807</v>
      </c>
      <c r="AV22" s="10">
        <f t="shared" ref="AV22" si="28">AV20/AV21</f>
        <v>4.7068316299085531</v>
      </c>
      <c r="AW22" s="10">
        <f t="shared" si="21"/>
        <v>45.124349334875653</v>
      </c>
      <c r="AX22" s="10">
        <f t="shared" si="21"/>
        <v>15.377148735647443</v>
      </c>
      <c r="AY22" s="10">
        <f t="shared" si="21"/>
        <v>7.9377749396906472</v>
      </c>
      <c r="AZ22" s="10">
        <f t="shared" ref="AZ22:BE22" si="29">AZ20/AZ21</f>
        <v>36.02642276422764</v>
      </c>
      <c r="BA22" s="10">
        <f t="shared" si="29"/>
        <v>87.901069518716582</v>
      </c>
      <c r="BB22" s="10">
        <f t="shared" si="29"/>
        <v>41.776315789473685</v>
      </c>
      <c r="BC22" s="10" t="e">
        <f t="shared" si="29"/>
        <v>#DIV/0!</v>
      </c>
      <c r="BD22" s="10" t="e">
        <f t="shared" si="29"/>
        <v>#DIV/0!</v>
      </c>
      <c r="BE22" s="10" t="e">
        <f t="shared" si="29"/>
        <v>#DIV/0!</v>
      </c>
    </row>
    <row r="23" spans="1:57" s="79" customFormat="1" x14ac:dyDescent="0.25">
      <c r="A23" s="77" t="s">
        <v>9</v>
      </c>
      <c r="B23" s="78">
        <f>SQRT(B22)*10</f>
        <v>40.669526233351149</v>
      </c>
      <c r="C23" s="78">
        <f t="shared" ref="C23:AY23" si="30">SQRT(C22)*10</f>
        <v>3.1638599858416634</v>
      </c>
      <c r="D23" s="78">
        <f t="shared" si="30"/>
        <v>13.934660285832354</v>
      </c>
      <c r="E23" s="78">
        <f t="shared" si="30"/>
        <v>22.263859745281714</v>
      </c>
      <c r="F23" s="78">
        <f t="shared" ref="F23" si="31">SQRT(F22)*10</f>
        <v>24.33435232967404</v>
      </c>
      <c r="G23" s="78">
        <f>SQRT(G22)*10</f>
        <v>35.340572949473255</v>
      </c>
      <c r="H23" s="78">
        <f>SQRT(H22)*10</f>
        <v>42.20716580783386</v>
      </c>
      <c r="I23" s="78">
        <f>SQRT(I22)*10</f>
        <v>39.385038079230782</v>
      </c>
      <c r="J23" s="78">
        <f t="shared" ref="J23:K23" si="32">SQRT(J22)*10</f>
        <v>23.615183988275199</v>
      </c>
      <c r="K23" s="78">
        <f t="shared" si="32"/>
        <v>72.324824444171526</v>
      </c>
      <c r="L23" s="78">
        <f t="shared" ref="L23:N23" si="33">SQRT(L22)*10</f>
        <v>31.320718034161146</v>
      </c>
      <c r="M23" s="78">
        <f t="shared" ref="M23" si="34">SQRT(M22)*10</f>
        <v>81.317402591092986</v>
      </c>
      <c r="N23" s="78">
        <f t="shared" si="33"/>
        <v>71.671470273660077</v>
      </c>
      <c r="O23" s="78">
        <f t="shared" ref="O23:AR23" si="35">SQRT(O22)*10</f>
        <v>37.800767635542869</v>
      </c>
      <c r="P23" s="78">
        <f t="shared" si="35"/>
        <v>30.733702524366883</v>
      </c>
      <c r="Q23" s="78">
        <f t="shared" si="35"/>
        <v>43.252270629861997</v>
      </c>
      <c r="R23" s="78">
        <f t="shared" si="35"/>
        <v>33.446388765383091</v>
      </c>
      <c r="S23" s="78">
        <f t="shared" si="35"/>
        <v>36.247790136789142</v>
      </c>
      <c r="T23" s="78">
        <f t="shared" si="35"/>
        <v>40.82022552113574</v>
      </c>
      <c r="U23" s="78">
        <f t="shared" si="35"/>
        <v>51.978299633177912</v>
      </c>
      <c r="V23" s="78">
        <f t="shared" si="35"/>
        <v>37.439793740251666</v>
      </c>
      <c r="W23" s="78">
        <f t="shared" si="35"/>
        <v>63.384288314860385</v>
      </c>
      <c r="X23" s="78">
        <f t="shared" si="35"/>
        <v>57.938586906460898</v>
      </c>
      <c r="Y23" s="78">
        <f t="shared" si="35"/>
        <v>37.88109790483027</v>
      </c>
      <c r="Z23" s="78">
        <f t="shared" si="35"/>
        <v>56.928547676690933</v>
      </c>
      <c r="AA23" s="78">
        <f t="shared" si="35"/>
        <v>19.293469257536241</v>
      </c>
      <c r="AB23" s="78">
        <f t="shared" si="35"/>
        <v>31.049013848526158</v>
      </c>
      <c r="AC23" s="78">
        <f t="shared" si="35"/>
        <v>47.036043419179862</v>
      </c>
      <c r="AD23" s="78">
        <f t="shared" si="35"/>
        <v>52.928640481871113</v>
      </c>
      <c r="AE23" s="78">
        <f t="shared" si="35"/>
        <v>42.412136573080531</v>
      </c>
      <c r="AF23" s="78"/>
      <c r="AG23" s="78">
        <f t="shared" si="35"/>
        <v>94.092499954105108</v>
      </c>
      <c r="AH23" s="78">
        <f t="shared" si="35"/>
        <v>51.097072463433271</v>
      </c>
      <c r="AI23" s="78">
        <f t="shared" si="35"/>
        <v>40.160611514200951</v>
      </c>
      <c r="AJ23" s="78">
        <f t="shared" si="35"/>
        <v>60.592185341221793</v>
      </c>
      <c r="AK23" s="78"/>
      <c r="AL23" s="78"/>
      <c r="AM23" s="78">
        <f t="shared" si="35"/>
        <v>58.410696643539922</v>
      </c>
      <c r="AN23" s="78">
        <f t="shared" si="35"/>
        <v>30.843737709886625</v>
      </c>
      <c r="AO23" s="78">
        <f t="shared" si="35"/>
        <v>60.304453107701349</v>
      </c>
      <c r="AP23" s="78">
        <f t="shared" si="35"/>
        <v>43.732920163315512</v>
      </c>
      <c r="AQ23" s="78">
        <f t="shared" si="35"/>
        <v>21.008543697571618</v>
      </c>
      <c r="AR23" s="78">
        <f t="shared" si="35"/>
        <v>20.942414234756018</v>
      </c>
      <c r="AS23" s="78">
        <f t="shared" si="30"/>
        <v>51.891563833918504</v>
      </c>
      <c r="AT23" s="78">
        <f t="shared" ref="AT23:AU23" si="36">SQRT(AT22)*10</f>
        <v>61.846747139076797</v>
      </c>
      <c r="AU23" s="78">
        <f t="shared" si="36"/>
        <v>34.708664585890951</v>
      </c>
      <c r="AV23" s="78">
        <f t="shared" ref="AV23" si="37">SQRT(AV22)*10</f>
        <v>21.695233646837163</v>
      </c>
      <c r="AW23" s="78">
        <f t="shared" si="30"/>
        <v>67.174659906005971</v>
      </c>
      <c r="AX23" s="78">
        <f t="shared" si="30"/>
        <v>39.213707725293517</v>
      </c>
      <c r="AY23" s="78">
        <f t="shared" si="30"/>
        <v>28.174057108784755</v>
      </c>
      <c r="AZ23" s="78">
        <f t="shared" ref="AZ23:BE23" si="38">SQRT(AZ22)*10</f>
        <v>60.022014931379672</v>
      </c>
      <c r="BA23" s="78">
        <f t="shared" si="38"/>
        <v>93.755570244501513</v>
      </c>
      <c r="BB23" s="78">
        <f t="shared" si="38"/>
        <v>64.634600477974402</v>
      </c>
      <c r="BC23" s="78" t="e">
        <f t="shared" si="38"/>
        <v>#DIV/0!</v>
      </c>
      <c r="BD23" s="78" t="e">
        <f t="shared" si="38"/>
        <v>#DIV/0!</v>
      </c>
      <c r="BE23" s="78" t="e">
        <f t="shared" si="38"/>
        <v>#DIV/0!</v>
      </c>
    </row>
    <row r="24" spans="1:57" s="14" customFormat="1" x14ac:dyDescent="0.25">
      <c r="A24" s="4" t="s">
        <v>16</v>
      </c>
      <c r="B24" s="182" t="s">
        <v>1505</v>
      </c>
      <c r="C24" s="72" t="s">
        <v>1506</v>
      </c>
      <c r="D24" s="116" t="s">
        <v>1508</v>
      </c>
      <c r="E24" s="116" t="s">
        <v>1507</v>
      </c>
      <c r="F24" s="116"/>
      <c r="G24" s="14" t="s">
        <v>1501</v>
      </c>
      <c r="H24" s="14" t="s">
        <v>1495</v>
      </c>
      <c r="I24" s="14" t="s">
        <v>1495</v>
      </c>
      <c r="J24" s="14" t="s">
        <v>1489</v>
      </c>
      <c r="K24" s="14" t="s">
        <v>1490</v>
      </c>
      <c r="L24" s="14" t="s">
        <v>1491</v>
      </c>
      <c r="M24" s="14" t="s">
        <v>1476</v>
      </c>
      <c r="N24" s="14" t="s">
        <v>1490</v>
      </c>
      <c r="O24" s="24" t="s">
        <v>1492</v>
      </c>
      <c r="P24" s="153" t="s">
        <v>1493</v>
      </c>
      <c r="Q24" s="24" t="s">
        <v>1457</v>
      </c>
      <c r="R24" s="24" t="s">
        <v>1457</v>
      </c>
      <c r="S24" s="24" t="s">
        <v>1494</v>
      </c>
      <c r="T24" s="24" t="s">
        <v>1495</v>
      </c>
      <c r="U24" s="24" t="s">
        <v>1496</v>
      </c>
      <c r="V24" s="24" t="s">
        <v>1457</v>
      </c>
      <c r="W24" s="152" t="s">
        <v>1470</v>
      </c>
      <c r="X24" s="24" t="s">
        <v>1497</v>
      </c>
      <c r="Y24" s="24" t="s">
        <v>1457</v>
      </c>
      <c r="Z24" s="24" t="s">
        <v>1459</v>
      </c>
      <c r="AA24" s="24" t="s">
        <v>1498</v>
      </c>
      <c r="AB24" s="24" t="s">
        <v>1457</v>
      </c>
      <c r="AC24" s="24" t="s">
        <v>1457</v>
      </c>
      <c r="AD24" s="24" t="s">
        <v>1499</v>
      </c>
      <c r="AE24" s="24" t="s">
        <v>1457</v>
      </c>
      <c r="AF24" s="24"/>
      <c r="AG24" s="24" t="s">
        <v>1464</v>
      </c>
      <c r="AH24" s="24" t="s">
        <v>1499</v>
      </c>
      <c r="AI24" s="24" t="s">
        <v>1457</v>
      </c>
      <c r="AJ24" s="24" t="s">
        <v>1459</v>
      </c>
      <c r="AK24" s="24"/>
      <c r="AL24" s="24"/>
      <c r="AM24" s="24" t="s">
        <v>1459</v>
      </c>
      <c r="AN24" s="24" t="s">
        <v>1457</v>
      </c>
      <c r="AO24" s="24" t="s">
        <v>1497</v>
      </c>
      <c r="AP24" s="24" t="s">
        <v>1457</v>
      </c>
      <c r="AQ24" s="24" t="s">
        <v>1500</v>
      </c>
      <c r="AR24" s="24" t="s">
        <v>1500</v>
      </c>
      <c r="AS24" s="14" t="s">
        <v>1504</v>
      </c>
      <c r="AW24" s="14" t="s">
        <v>1504</v>
      </c>
      <c r="AX24" s="14" t="s">
        <v>1495</v>
      </c>
      <c r="AY24" s="14" t="s">
        <v>1502</v>
      </c>
      <c r="AZ24" s="14" t="s">
        <v>1459</v>
      </c>
      <c r="BA24" s="14" t="s">
        <v>1503</v>
      </c>
      <c r="BB24" s="183" t="s">
        <v>1470</v>
      </c>
    </row>
    <row r="25" spans="1:57" s="82" customFormat="1" ht="56.25" x14ac:dyDescent="0.25">
      <c r="A25" s="63" t="s">
        <v>1306</v>
      </c>
      <c r="B25" s="82" t="s">
        <v>78</v>
      </c>
      <c r="C25" s="82">
        <v>67</v>
      </c>
      <c r="D25" s="82" t="s">
        <v>78</v>
      </c>
      <c r="E25" s="82">
        <v>71</v>
      </c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 t="s">
        <v>2347</v>
      </c>
      <c r="AF25" s="86"/>
      <c r="AG25" s="86"/>
      <c r="AH25" s="86"/>
      <c r="AI25" s="86"/>
      <c r="AJ25" s="86"/>
      <c r="AK25" s="86" t="s">
        <v>2347</v>
      </c>
      <c r="AL25" s="86" t="s">
        <v>2347</v>
      </c>
      <c r="AM25" s="86"/>
      <c r="AN25" s="86"/>
      <c r="AO25" s="86"/>
      <c r="AP25" s="86"/>
      <c r="AQ25" s="86"/>
      <c r="AR25" s="86"/>
      <c r="AZ25" s="82" t="s">
        <v>1307</v>
      </c>
      <c r="BA25" s="82" t="s">
        <v>1308</v>
      </c>
      <c r="BB25" s="82" t="s">
        <v>1307</v>
      </c>
    </row>
    <row r="26" spans="1:57" x14ac:dyDescent="0.25">
      <c r="A26" s="13" t="s">
        <v>75</v>
      </c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Z26" s="9"/>
      <c r="BA26" s="9"/>
      <c r="BB26" s="9"/>
    </row>
    <row r="27" spans="1:57" x14ac:dyDescent="0.25">
      <c r="A27" s="1" t="s">
        <v>342</v>
      </c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Z27" s="9"/>
      <c r="BA27" s="9"/>
      <c r="BB27" s="9"/>
    </row>
    <row r="28" spans="1:57" x14ac:dyDescent="0.25">
      <c r="A28" s="1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Z28" s="9"/>
      <c r="BA28" s="9"/>
      <c r="BB28" s="9"/>
    </row>
    <row r="29" spans="1:57" x14ac:dyDescent="0.25">
      <c r="A29" s="13" t="s">
        <v>103</v>
      </c>
      <c r="G29" s="9" t="s">
        <v>95</v>
      </c>
      <c r="H29" s="9" t="s">
        <v>95</v>
      </c>
      <c r="I29" s="9" t="s">
        <v>95</v>
      </c>
      <c r="O29" s="23" t="s">
        <v>95</v>
      </c>
      <c r="P29" s="23"/>
      <c r="Q29" s="23" t="s">
        <v>95</v>
      </c>
      <c r="R29" s="23"/>
      <c r="S29" s="23"/>
      <c r="T29" s="23"/>
      <c r="U29" s="23" t="s">
        <v>95</v>
      </c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9" t="s">
        <v>95</v>
      </c>
      <c r="AW29" s="9" t="s">
        <v>95</v>
      </c>
      <c r="AX29" s="9" t="s">
        <v>95</v>
      </c>
      <c r="AY29" s="9" t="s">
        <v>95</v>
      </c>
      <c r="AZ29" s="9"/>
      <c r="BA29" s="9"/>
      <c r="BB29" s="9"/>
    </row>
    <row r="30" spans="1:57" ht="25.5" x14ac:dyDescent="0.25">
      <c r="A30" s="13" t="s">
        <v>107</v>
      </c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9">
        <v>1928</v>
      </c>
      <c r="AW30" s="9">
        <v>1946</v>
      </c>
      <c r="AX30" s="9" t="s">
        <v>110</v>
      </c>
      <c r="AY30" s="9" t="s">
        <v>110</v>
      </c>
      <c r="AZ30" s="9"/>
      <c r="BA30" s="9"/>
      <c r="BB30" s="9"/>
    </row>
    <row r="31" spans="1:57" x14ac:dyDescent="0.25"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Z31" s="9"/>
      <c r="BA31" s="9"/>
      <c r="BB31" s="9"/>
    </row>
    <row r="32" spans="1:57" s="54" customFormat="1" x14ac:dyDescent="0.2">
      <c r="A32" s="13" t="s">
        <v>842</v>
      </c>
      <c r="B32" s="9" t="s">
        <v>874</v>
      </c>
      <c r="C32" s="54">
        <v>12</v>
      </c>
      <c r="E32" s="54">
        <v>12</v>
      </c>
      <c r="F32" s="54" t="s">
        <v>2430</v>
      </c>
      <c r="AT32" s="54" t="s">
        <v>1289</v>
      </c>
      <c r="AU32" s="54" t="s">
        <v>2564</v>
      </c>
      <c r="AV32" s="54">
        <v>12</v>
      </c>
      <c r="AW32" s="9"/>
      <c r="AZ32" s="9" t="s">
        <v>846</v>
      </c>
      <c r="BA32" s="9" t="s">
        <v>845</v>
      </c>
      <c r="BB32" s="9" t="s">
        <v>847</v>
      </c>
    </row>
    <row r="33" spans="1:54" s="54" customFormat="1" x14ac:dyDescent="0.2">
      <c r="A33" s="13" t="s">
        <v>843</v>
      </c>
      <c r="B33" s="9">
        <v>0</v>
      </c>
      <c r="C33" s="54">
        <v>0</v>
      </c>
      <c r="E33" s="54">
        <v>0</v>
      </c>
      <c r="F33" s="54" t="s">
        <v>2431</v>
      </c>
      <c r="AT33" s="54" t="s">
        <v>1118</v>
      </c>
      <c r="AU33" s="54" t="s">
        <v>2239</v>
      </c>
      <c r="AV33" s="54">
        <v>0</v>
      </c>
      <c r="AW33" s="9"/>
      <c r="AZ33" s="9">
        <v>0</v>
      </c>
      <c r="BA33" s="9">
        <v>0</v>
      </c>
      <c r="BB33" s="9" t="s">
        <v>848</v>
      </c>
    </row>
    <row r="34" spans="1:54" s="54" customFormat="1" x14ac:dyDescent="0.2">
      <c r="A34" s="13"/>
      <c r="B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54" x14ac:dyDescent="0.25">
      <c r="A35" s="1" t="s">
        <v>119</v>
      </c>
      <c r="B35" s="9">
        <v>31.5</v>
      </c>
      <c r="E35" s="3" t="s">
        <v>45</v>
      </c>
      <c r="F35" s="3" t="s">
        <v>45</v>
      </c>
      <c r="J35" s="9">
        <v>46.8</v>
      </c>
      <c r="K35" s="9">
        <v>28.9</v>
      </c>
      <c r="L35" s="9">
        <v>47.3</v>
      </c>
      <c r="M35" s="9">
        <v>29.4</v>
      </c>
      <c r="N35" s="9">
        <v>28.6</v>
      </c>
      <c r="R35" s="9">
        <v>33.6</v>
      </c>
      <c r="S35" s="9">
        <v>36.799999999999997</v>
      </c>
      <c r="V35" s="9">
        <v>32.4</v>
      </c>
      <c r="W35" s="9">
        <v>28.9</v>
      </c>
      <c r="Y35" s="9">
        <v>33.799999999999997</v>
      </c>
      <c r="AB35" s="9">
        <v>34.5</v>
      </c>
      <c r="AD35" s="9">
        <v>33.6</v>
      </c>
      <c r="AE35" s="9">
        <v>32.6</v>
      </c>
      <c r="AF35" s="21">
        <v>34</v>
      </c>
      <c r="AG35" s="9">
        <v>27.9</v>
      </c>
      <c r="AH35" s="9">
        <v>32.200000000000003</v>
      </c>
      <c r="AJ35" s="9">
        <v>31.6</v>
      </c>
      <c r="AK35" s="21">
        <v>33</v>
      </c>
      <c r="AL35" s="21">
        <v>37</v>
      </c>
      <c r="AM35" s="9">
        <v>32.6</v>
      </c>
      <c r="AN35" s="9">
        <v>34.5</v>
      </c>
      <c r="AV35" s="3" t="s">
        <v>45</v>
      </c>
    </row>
    <row r="36" spans="1:54" x14ac:dyDescent="0.25">
      <c r="A36" s="1" t="s">
        <v>120</v>
      </c>
      <c r="B36" s="9">
        <v>10.6</v>
      </c>
      <c r="E36" s="3" t="s">
        <v>45</v>
      </c>
      <c r="F36" s="3" t="s">
        <v>45</v>
      </c>
      <c r="J36" s="9">
        <v>7.9</v>
      </c>
      <c r="K36" s="9">
        <v>-9.8000000000000007</v>
      </c>
      <c r="L36" s="9">
        <v>7.5</v>
      </c>
      <c r="M36" s="9">
        <v>-7.7</v>
      </c>
      <c r="N36" s="9">
        <v>-11</v>
      </c>
      <c r="R36" s="9">
        <v>-5.2</v>
      </c>
      <c r="S36" s="9">
        <v>13.6</v>
      </c>
      <c r="V36" s="9">
        <v>-2.9</v>
      </c>
      <c r="W36" s="9">
        <v>-11.7</v>
      </c>
      <c r="Y36" s="9">
        <v>-2.2000000000000002</v>
      </c>
      <c r="AB36" s="9">
        <v>-2</v>
      </c>
      <c r="AD36" s="9">
        <v>-6</v>
      </c>
      <c r="AE36" s="9">
        <v>-6.1</v>
      </c>
      <c r="AF36" s="21">
        <v>-2</v>
      </c>
      <c r="AG36" s="9">
        <v>-11.2</v>
      </c>
      <c r="AH36" s="9">
        <v>-5.7</v>
      </c>
      <c r="AJ36" s="9">
        <v>-7.4</v>
      </c>
      <c r="AK36" s="21">
        <v>-2</v>
      </c>
      <c r="AL36" s="21">
        <v>0</v>
      </c>
      <c r="AM36" s="9">
        <v>-6.1</v>
      </c>
      <c r="AN36" s="9">
        <v>-1.7</v>
      </c>
      <c r="AV36" s="3" t="s">
        <v>45</v>
      </c>
    </row>
    <row r="37" spans="1:54" x14ac:dyDescent="0.25">
      <c r="A37" s="1" t="s">
        <v>121</v>
      </c>
      <c r="B37" s="213">
        <f>(50*B7)/(((B35+B36)/2)*(B35-B36))</f>
        <v>23.071065701394492</v>
      </c>
      <c r="E37" s="3" t="s">
        <v>45</v>
      </c>
      <c r="F37" s="3" t="s">
        <v>45</v>
      </c>
      <c r="J37" s="213">
        <f t="shared" ref="J37" si="39">(50*J7)/(((J35+J36)/2)*(J35-J36))</f>
        <v>7.9893600522598138</v>
      </c>
      <c r="K37" s="213">
        <f t="shared" ref="K37" si="40">(50*K7)/(((K35+K36)/2)*(K35-K36))</f>
        <v>67.778724785908523</v>
      </c>
      <c r="L37" s="213">
        <f t="shared" ref="L37" si="41">(50*L7)/(((L35+L36)/2)*(L35-L36))</f>
        <v>14.07585372116055</v>
      </c>
      <c r="M37" s="213">
        <f t="shared" ref="M37:N37" si="42">(50*M7)/(((M35+M36)/2)*(M35-M36))</f>
        <v>76.763511247469154</v>
      </c>
      <c r="N37" s="213">
        <f t="shared" si="42"/>
        <v>71.883608815426996</v>
      </c>
      <c r="O37" s="213" t="e">
        <f t="shared" ref="O37" si="43">(50*O7)/(((O35+O36)/2)*(O35-O36))</f>
        <v>#DIV/0!</v>
      </c>
      <c r="P37" s="213" t="e">
        <f t="shared" ref="P37" si="44">(50*P7)/(((P35+P36)/2)*(P35-P36))</f>
        <v>#DIV/0!</v>
      </c>
      <c r="Q37" s="213" t="e">
        <f t="shared" ref="Q37" si="45">(50*Q7)/(((Q35+Q36)/2)*(Q35-Q36))</f>
        <v>#DIV/0!</v>
      </c>
      <c r="R37" s="213">
        <f t="shared" ref="R37" si="46">(50*R7)/(((R35+R36)/2)*(R35-R36))</f>
        <v>21.780165529258017</v>
      </c>
      <c r="S37" s="213">
        <f t="shared" ref="S37" si="47">(50*S7)/(((S35+S36)/2)*(S35-S36))</f>
        <v>22.406951286261634</v>
      </c>
      <c r="T37" s="213" t="e">
        <f t="shared" ref="T37" si="48">(50*T7)/(((T35+T36)/2)*(T35-T36))</f>
        <v>#DIV/0!</v>
      </c>
      <c r="U37" s="213" t="e">
        <f t="shared" ref="U37" si="49">(50*U7)/(((U35+U36)/2)*(U35-U36))</f>
        <v>#DIV/0!</v>
      </c>
      <c r="V37" s="213">
        <f t="shared" ref="V37" si="50">(50*V7)/(((V35+V36)/2)*(V35-V36))</f>
        <v>18.24554664618044</v>
      </c>
      <c r="W37" s="213">
        <f t="shared" ref="W37" si="51">(50*W7)/(((W35+W36)/2)*(W35-W36))</f>
        <v>63.581166227517485</v>
      </c>
      <c r="X37" s="213" t="e">
        <f t="shared" ref="X37" si="52">(50*X7)/(((X35+X36)/2)*(X35-X36))</f>
        <v>#DIV/0!</v>
      </c>
      <c r="Y37" s="213">
        <f t="shared" ref="Y37" si="53">(50*Y7)/(((Y35+Y36)/2)*(Y35-Y36))</f>
        <v>16.701828410689171</v>
      </c>
      <c r="Z37" s="213" t="e">
        <f t="shared" ref="Z37" si="54">(50*Z7)/(((Z35+Z36)/2)*(Z35-Z36))</f>
        <v>#DIV/0!</v>
      </c>
      <c r="AA37" s="213" t="e">
        <f t="shared" ref="AA37" si="55">(50*AA7)/(((AA35+AA36)/2)*(AA35-AA36))</f>
        <v>#DIV/0!</v>
      </c>
      <c r="AB37" s="213">
        <f t="shared" ref="AB37" si="56">(50*AB7)/(((AB35+AB36)/2)*(AB35-AB36))</f>
        <v>13.487881981032666</v>
      </c>
      <c r="AC37" s="213" t="e">
        <f t="shared" ref="AC37" si="57">(50*AC7)/(((AC35+AC36)/2)*(AC35-AC36))</f>
        <v>#DIV/0!</v>
      </c>
      <c r="AD37" s="213">
        <f t="shared" ref="AD37" si="58">(50*AD7)/(((AD35+AD36)/2)*(AD35-AD36))</f>
        <v>37.604303908651737</v>
      </c>
      <c r="AE37" s="213">
        <f t="shared" ref="AE37:AF37" si="59">(50*AE7)/(((AE35+AE36)/2)*(AE35-AE36))</f>
        <v>27.009897128370138</v>
      </c>
      <c r="AF37" s="213">
        <f t="shared" si="59"/>
        <v>125.44270833333333</v>
      </c>
      <c r="AG37" s="213">
        <f t="shared" ref="AG37" si="60">(50*AG7)/(((AG35+AG36)/2)*(AG35-AG36))</f>
        <v>111.3374274468965</v>
      </c>
      <c r="AH37" s="213">
        <f t="shared" ref="AH37:AK37" si="61">(50*AH7)/(((AH35+AH36)/2)*(AH35-AH36))</f>
        <v>46.497734853387755</v>
      </c>
      <c r="AI37" s="213" t="e">
        <f t="shared" si="61"/>
        <v>#DIV/0!</v>
      </c>
      <c r="AJ37" s="213">
        <f t="shared" si="61"/>
        <v>50.646323373596097</v>
      </c>
      <c r="AK37" s="213">
        <f t="shared" si="61"/>
        <v>183.43778801843317</v>
      </c>
      <c r="AL37" s="213">
        <f>(50*AL7)/(((AL35+AL36)/2)*(AL35-AL36))</f>
        <v>92.593133674214741</v>
      </c>
      <c r="AM37" s="213">
        <f t="shared" ref="AM37:AN37" si="62">(50*AM7)/(((AM35+AM36)/2)*(AM35-AM36))</f>
        <v>42.221247135683285</v>
      </c>
      <c r="AN37" s="213">
        <f t="shared" si="62"/>
        <v>13.643713785204152</v>
      </c>
      <c r="AV37" s="3" t="s">
        <v>45</v>
      </c>
    </row>
    <row r="38" spans="1:54" x14ac:dyDescent="0.25">
      <c r="A38" s="33" t="s">
        <v>1937</v>
      </c>
      <c r="B38" s="213"/>
      <c r="E38" s="3" t="s">
        <v>45</v>
      </c>
      <c r="F38" s="3" t="s">
        <v>45</v>
      </c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H38" s="213"/>
      <c r="AI38" s="213"/>
      <c r="AJ38" s="213"/>
      <c r="AK38" s="213"/>
      <c r="AL38" s="213"/>
      <c r="AM38" s="213"/>
      <c r="AN38" s="213"/>
      <c r="AV38" s="3" t="s">
        <v>45</v>
      </c>
    </row>
    <row r="39" spans="1:54" x14ac:dyDescent="0.25">
      <c r="A39" s="33" t="s">
        <v>122</v>
      </c>
      <c r="B39" s="213">
        <f>(1000*B7)/((((B35+B36)/2)+273)*(B35-B36))</f>
        <v>33.031520694735867</v>
      </c>
      <c r="E39" s="3" t="s">
        <v>45</v>
      </c>
      <c r="F39" s="3" t="s">
        <v>45</v>
      </c>
      <c r="J39" s="213">
        <f t="shared" ref="J39:M39" si="63">(1000*J7)/((((J35+J36)/2)+273)*(J35-J36))</f>
        <v>14.550291155605521</v>
      </c>
      <c r="K39" s="213">
        <f t="shared" si="63"/>
        <v>45.817506402790748</v>
      </c>
      <c r="L39" s="213">
        <f t="shared" si="63"/>
        <v>25.677655922756262</v>
      </c>
      <c r="M39" s="213">
        <f t="shared" si="63"/>
        <v>58.684805146030676</v>
      </c>
      <c r="N39" s="213">
        <f t="shared" ref="N39" si="64">(1000*N7)/((((N35+N36)/2)+273)*(N35-N36))</f>
        <v>44.895369593737229</v>
      </c>
      <c r="O39" s="213" t="e">
        <f t="shared" ref="O39:X39" si="65">(1000*O7)/((((O35+O36)/2)+273)*(O35-O36))</f>
        <v>#DIV/0!</v>
      </c>
      <c r="P39" s="213" t="e">
        <f t="shared" si="65"/>
        <v>#DIV/0!</v>
      </c>
      <c r="Q39" s="213" t="e">
        <f t="shared" si="65"/>
        <v>#DIV/0!</v>
      </c>
      <c r="R39" s="213">
        <f t="shared" si="65"/>
        <v>21.537489590213365</v>
      </c>
      <c r="S39" s="213">
        <f t="shared" si="65"/>
        <v>37.87090358241403</v>
      </c>
      <c r="T39" s="213" t="e">
        <f t="shared" si="65"/>
        <v>#DIV/0!</v>
      </c>
      <c r="U39" s="213" t="e">
        <f t="shared" si="65"/>
        <v>#DIV/0!</v>
      </c>
      <c r="V39" s="213">
        <f t="shared" si="65"/>
        <v>18.705251991740155</v>
      </c>
      <c r="W39" s="213">
        <f t="shared" si="65"/>
        <v>38.835087326466642</v>
      </c>
      <c r="X39" s="213" t="e">
        <f t="shared" si="65"/>
        <v>#DIV/0!</v>
      </c>
      <c r="Y39" s="213">
        <f t="shared" ref="Y39:AG39" si="66">(1000*Y7)/((((Y35+Y36)/2)+273)*(Y35-Y36))</f>
        <v>18.274853801169588</v>
      </c>
      <c r="Z39" s="213" t="e">
        <f t="shared" si="66"/>
        <v>#DIV/0!</v>
      </c>
      <c r="AA39" s="213" t="e">
        <f t="shared" si="66"/>
        <v>#DIV/0!</v>
      </c>
      <c r="AB39" s="213">
        <f t="shared" si="66"/>
        <v>15.154923574194006</v>
      </c>
      <c r="AC39" s="213" t="e">
        <f t="shared" si="66"/>
        <v>#DIV/0!</v>
      </c>
      <c r="AD39" s="213">
        <f t="shared" si="66"/>
        <v>36.188242255187859</v>
      </c>
      <c r="AE39" s="213">
        <f t="shared" si="66"/>
        <v>25.004795594823015</v>
      </c>
      <c r="AF39" s="213">
        <f t="shared" ref="AF39" si="67">(1000*AF7)/((((AF35+AF36)/2)+273)*(AF35-AF36))</f>
        <v>138.89850057670128</v>
      </c>
      <c r="AG39" s="213">
        <f t="shared" si="66"/>
        <v>66.086192939867473</v>
      </c>
      <c r="AH39" s="213">
        <f t="shared" ref="AH39:AJ39" si="68">(1000*AH7)/((((AH35+AH36)/2)+273)*(AH35-AH36))</f>
        <v>43.045937942874254</v>
      </c>
      <c r="AI39" s="213" t="e">
        <f t="shared" si="68"/>
        <v>#DIV/0!</v>
      </c>
      <c r="AJ39" s="213">
        <f t="shared" si="68"/>
        <v>42.989864105262207</v>
      </c>
      <c r="AK39" s="213">
        <f t="shared" ref="AK39" si="69">(1000*AK7)/((((AK35+AK36)/2)+273)*(AK35-AK36))</f>
        <v>197.10819509779648</v>
      </c>
      <c r="AL39" s="213">
        <f>(1000*AL7)/((((AL35+AL36)/2)+273)*(AL35-AL36))</f>
        <v>117.52816281118167</v>
      </c>
      <c r="AM39" s="213">
        <f t="shared" ref="AM39:AN39" si="70">(1000*AM7)/((((AM35+AM36)/2)+273)*(AM35-AM36))</f>
        <v>39.086918745698071</v>
      </c>
      <c r="AN39" s="213">
        <f t="shared" si="70"/>
        <v>15.463504220963928</v>
      </c>
      <c r="AV39" s="3" t="s">
        <v>45</v>
      </c>
    </row>
    <row r="40" spans="1:54" x14ac:dyDescent="0.25">
      <c r="A40" s="7" t="s">
        <v>1938</v>
      </c>
      <c r="B40" s="9" t="s">
        <v>1942</v>
      </c>
      <c r="AF40" s="9" t="s">
        <v>1948</v>
      </c>
      <c r="AK40" s="9" t="s">
        <v>1948</v>
      </c>
      <c r="AL40" s="9" t="s">
        <v>1948</v>
      </c>
    </row>
    <row r="41" spans="1:54" s="54" customFormat="1" x14ac:dyDescent="0.2">
      <c r="A41" s="13"/>
      <c r="B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</row>
    <row r="42" spans="1:54" x14ac:dyDescent="0.25">
      <c r="B42" s="7" t="s">
        <v>1433</v>
      </c>
      <c r="C42" s="7"/>
    </row>
    <row r="43" spans="1:54" x14ac:dyDescent="0.25">
      <c r="B43" s="126" t="s">
        <v>577</v>
      </c>
      <c r="C43" s="98" t="s">
        <v>1426</v>
      </c>
      <c r="D43" s="5"/>
    </row>
    <row r="44" spans="1:54" x14ac:dyDescent="0.25">
      <c r="B44" s="129" t="s">
        <v>576</v>
      </c>
      <c r="C44" s="98" t="s">
        <v>1427</v>
      </c>
      <c r="D44" s="5"/>
    </row>
    <row r="45" spans="1:54" x14ac:dyDescent="0.25">
      <c r="B45" s="127" t="s">
        <v>1515</v>
      </c>
      <c r="C45" s="98" t="s">
        <v>1428</v>
      </c>
      <c r="D45" s="5"/>
    </row>
    <row r="46" spans="1:54" x14ac:dyDescent="0.25">
      <c r="B46" s="128" t="s">
        <v>1514</v>
      </c>
      <c r="C46" s="98" t="s">
        <v>1429</v>
      </c>
      <c r="D46" s="5"/>
    </row>
    <row r="47" spans="1:54" x14ac:dyDescent="0.25">
      <c r="B47" s="124" t="s">
        <v>761</v>
      </c>
      <c r="C47" s="98" t="s">
        <v>1430</v>
      </c>
      <c r="D47" s="5"/>
      <c r="O47" s="175" t="s">
        <v>1466</v>
      </c>
    </row>
    <row r="48" spans="1:54" x14ac:dyDescent="0.25">
      <c r="B48" s="124" t="s">
        <v>1455</v>
      </c>
      <c r="C48" s="98" t="s">
        <v>1431</v>
      </c>
      <c r="D48" s="5"/>
      <c r="O48" s="175" t="s">
        <v>1454</v>
      </c>
      <c r="P48" s="145" t="s">
        <v>1456</v>
      </c>
    </row>
    <row r="49" spans="2:16" x14ac:dyDescent="0.25">
      <c r="B49" s="125" t="s">
        <v>1513</v>
      </c>
      <c r="C49" s="98" t="s">
        <v>1432</v>
      </c>
      <c r="D49" s="98"/>
      <c r="O49" s="140" t="s">
        <v>1559</v>
      </c>
    </row>
    <row r="50" spans="2:16" x14ac:dyDescent="0.25">
      <c r="B50" s="155" t="s">
        <v>1512</v>
      </c>
      <c r="C50" s="98" t="s">
        <v>1425</v>
      </c>
      <c r="D50" s="98"/>
      <c r="E50" s="145"/>
      <c r="F50" s="145"/>
      <c r="J50" s="145"/>
      <c r="K50" s="145"/>
      <c r="L50" s="145"/>
      <c r="M50" s="145"/>
      <c r="N50" s="145"/>
      <c r="O50" s="156" t="s">
        <v>1464</v>
      </c>
      <c r="P50" s="146" t="s">
        <v>1449</v>
      </c>
    </row>
    <row r="51" spans="2:16" x14ac:dyDescent="0.25">
      <c r="B51" s="157" t="s">
        <v>1511</v>
      </c>
      <c r="C51" s="98" t="s">
        <v>1451</v>
      </c>
      <c r="D51" s="98"/>
      <c r="E51" s="145"/>
      <c r="F51" s="145"/>
      <c r="J51" s="145"/>
      <c r="K51" s="145"/>
      <c r="L51" s="145"/>
      <c r="M51" s="145"/>
      <c r="N51" s="145"/>
      <c r="O51" s="158" t="s">
        <v>1470</v>
      </c>
      <c r="P51" s="146" t="s">
        <v>1452</v>
      </c>
    </row>
    <row r="52" spans="2:16" x14ac:dyDescent="0.25">
      <c r="B52" s="181" t="s">
        <v>1509</v>
      </c>
      <c r="C52" s="98" t="s">
        <v>1453</v>
      </c>
      <c r="D52" s="98"/>
      <c r="E52" s="145"/>
      <c r="F52" s="145"/>
      <c r="J52" s="145"/>
      <c r="K52" s="145"/>
      <c r="L52" s="145"/>
      <c r="M52" s="145"/>
      <c r="N52" s="145"/>
      <c r="O52" s="159" t="s">
        <v>1468</v>
      </c>
      <c r="P52" s="146" t="s">
        <v>1450</v>
      </c>
    </row>
    <row r="53" spans="2:16" x14ac:dyDescent="0.25">
      <c r="B53" s="131" t="s">
        <v>1510</v>
      </c>
      <c r="C53" s="98" t="s">
        <v>1422</v>
      </c>
      <c r="D53" s="98"/>
      <c r="E53" s="145"/>
      <c r="F53" s="145"/>
      <c r="J53" s="145"/>
      <c r="K53" s="145"/>
      <c r="L53" s="145"/>
      <c r="M53" s="145"/>
      <c r="N53" s="145"/>
      <c r="O53" s="160" t="s">
        <v>1467</v>
      </c>
      <c r="P53" s="146" t="s">
        <v>1448</v>
      </c>
    </row>
    <row r="54" spans="2:16" x14ac:dyDescent="0.25">
      <c r="B54" s="3"/>
      <c r="C54" s="96"/>
      <c r="D54" s="96" t="s">
        <v>1418</v>
      </c>
    </row>
    <row r="55" spans="2:16" x14ac:dyDescent="0.25">
      <c r="B55" s="72" t="s">
        <v>1417</v>
      </c>
      <c r="C55" s="97"/>
      <c r="D55" s="112" t="s">
        <v>1416</v>
      </c>
      <c r="E55" s="5"/>
      <c r="F55" s="5"/>
      <c r="J55" s="5"/>
      <c r="K55" s="5"/>
      <c r="L55" s="5"/>
      <c r="M55" s="5"/>
      <c r="N55" s="5"/>
      <c r="O55" s="98" t="s">
        <v>1441</v>
      </c>
    </row>
    <row r="56" spans="2:16" x14ac:dyDescent="0.25">
      <c r="B56" s="72" t="s">
        <v>1417</v>
      </c>
      <c r="C56" s="96"/>
      <c r="D56" s="112" t="s">
        <v>1415</v>
      </c>
      <c r="O56" s="98" t="s">
        <v>1441</v>
      </c>
    </row>
    <row r="57" spans="2:16" ht="12.75" customHeight="1" x14ac:dyDescent="0.25">
      <c r="B57" s="116" t="s">
        <v>880</v>
      </c>
      <c r="C57" s="96"/>
      <c r="D57" s="111" t="s">
        <v>1413</v>
      </c>
      <c r="O57" s="13" t="s">
        <v>1434</v>
      </c>
    </row>
    <row r="58" spans="2:16" ht="12.75" customHeight="1" x14ac:dyDescent="0.25">
      <c r="B58" s="116" t="s">
        <v>880</v>
      </c>
      <c r="C58" s="96"/>
      <c r="D58" s="111" t="s">
        <v>1414</v>
      </c>
      <c r="O58" s="13" t="s">
        <v>1434</v>
      </c>
    </row>
    <row r="59" spans="2:16" ht="12.75" customHeight="1" x14ac:dyDescent="0.25">
      <c r="B59" s="120" t="s">
        <v>762</v>
      </c>
      <c r="C59" s="96"/>
      <c r="D59" s="108" t="s">
        <v>1412</v>
      </c>
      <c r="O59" s="13" t="s">
        <v>1436</v>
      </c>
    </row>
    <row r="60" spans="2:16" ht="12.75" customHeight="1" x14ac:dyDescent="0.25">
      <c r="B60" s="119" t="s">
        <v>933</v>
      </c>
      <c r="C60" s="96"/>
      <c r="D60" s="113" t="s">
        <v>1435</v>
      </c>
      <c r="O60" s="13" t="s">
        <v>1437</v>
      </c>
    </row>
    <row r="61" spans="2:16" ht="12.75" customHeight="1" x14ac:dyDescent="0.25">
      <c r="B61" s="104" t="s">
        <v>38</v>
      </c>
      <c r="C61" s="7"/>
      <c r="D61" s="102" t="s">
        <v>1407</v>
      </c>
      <c r="O61" s="13" t="s">
        <v>1438</v>
      </c>
    </row>
    <row r="62" spans="2:16" ht="12.75" customHeight="1" x14ac:dyDescent="0.25">
      <c r="B62" s="104" t="s">
        <v>38</v>
      </c>
      <c r="C62" s="7"/>
      <c r="D62" s="102" t="s">
        <v>1408</v>
      </c>
      <c r="O62" s="13" t="s">
        <v>1438</v>
      </c>
    </row>
    <row r="63" spans="2:16" ht="12.75" customHeight="1" x14ac:dyDescent="0.25">
      <c r="B63" s="93" t="s">
        <v>17</v>
      </c>
      <c r="C63" s="7"/>
      <c r="D63" s="99" t="s">
        <v>1409</v>
      </c>
      <c r="O63" s="13" t="s">
        <v>1440</v>
      </c>
    </row>
    <row r="64" spans="2:16" ht="12.75" customHeight="1" x14ac:dyDescent="0.25">
      <c r="B64" s="93" t="s">
        <v>17</v>
      </c>
      <c r="C64" s="7"/>
      <c r="D64" s="99" t="s">
        <v>1410</v>
      </c>
      <c r="O64" s="13" t="s">
        <v>1440</v>
      </c>
    </row>
    <row r="65" spans="2:15" ht="12.75" customHeight="1" x14ac:dyDescent="0.25">
      <c r="B65" s="90" t="s">
        <v>39</v>
      </c>
      <c r="C65" s="7"/>
      <c r="D65" s="100" t="s">
        <v>1411</v>
      </c>
      <c r="O65" s="13" t="s">
        <v>1439</v>
      </c>
    </row>
  </sheetData>
  <sortState columnSort="1" ref="B1:L32">
    <sortCondition ref="B5:L5"/>
    <sortCondition ref="B2:L2"/>
  </sortState>
  <pageMargins left="0.7" right="0.7" top="0.75" bottom="0.75" header="0.3" footer="0.3"/>
  <pageSetup paperSize="9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65"/>
  <sheetViews>
    <sheetView topLeftCell="A7" workbookViewId="0">
      <pane xSplit="1" topLeftCell="V1" activePane="topRight" state="frozen"/>
      <selection pane="topRight" activeCell="A20" sqref="A20"/>
    </sheetView>
  </sheetViews>
  <sheetFormatPr baseColWidth="10" defaultRowHeight="12.75" x14ac:dyDescent="0.25"/>
  <cols>
    <col min="1" max="1" width="32.28515625" style="13" customWidth="1"/>
    <col min="2" max="30" width="11.42578125" style="9"/>
    <col min="31" max="31" width="12.85546875" style="9" customWidth="1"/>
    <col min="32" max="33" width="11.42578125" style="9"/>
    <col min="34" max="34" width="13.28515625" style="9" customWidth="1"/>
    <col min="35" max="16384" width="11.42578125" style="9"/>
  </cols>
  <sheetData>
    <row r="1" spans="1:44" x14ac:dyDescent="0.25">
      <c r="A1" s="4" t="s">
        <v>24</v>
      </c>
    </row>
    <row r="2" spans="1:44" s="3" customFormat="1" ht="25.5" x14ac:dyDescent="0.25">
      <c r="A2" s="6" t="s">
        <v>23</v>
      </c>
      <c r="B2" s="3" t="s">
        <v>885</v>
      </c>
      <c r="C2" s="3" t="s">
        <v>974</v>
      </c>
      <c r="D2" s="3" t="s">
        <v>955</v>
      </c>
      <c r="E2" s="3" t="s">
        <v>943</v>
      </c>
      <c r="F2" s="3" t="s">
        <v>875</v>
      </c>
      <c r="G2" s="3" t="s">
        <v>927</v>
      </c>
      <c r="H2" s="3" t="s">
        <v>959</v>
      </c>
      <c r="I2" s="3" t="s">
        <v>957</v>
      </c>
      <c r="J2" s="3" t="s">
        <v>877</v>
      </c>
      <c r="K2" s="3" t="s">
        <v>877</v>
      </c>
      <c r="L2" s="3" t="s">
        <v>928</v>
      </c>
      <c r="M2" s="3" t="s">
        <v>918</v>
      </c>
      <c r="N2" s="3" t="s">
        <v>945</v>
      </c>
      <c r="O2" s="3" t="s">
        <v>973</v>
      </c>
      <c r="P2" s="3" t="s">
        <v>954</v>
      </c>
      <c r="Q2" s="3" t="s">
        <v>953</v>
      </c>
      <c r="R2" s="3" t="s">
        <v>953</v>
      </c>
      <c r="S2" s="3" t="s">
        <v>948</v>
      </c>
      <c r="T2" s="3" t="s">
        <v>934</v>
      </c>
      <c r="U2" s="3" t="s">
        <v>931</v>
      </c>
      <c r="V2" s="3" t="s">
        <v>931</v>
      </c>
      <c r="W2" s="3" t="s">
        <v>950</v>
      </c>
      <c r="X2" s="3" t="s">
        <v>1377</v>
      </c>
      <c r="Y2" s="3" t="s">
        <v>938</v>
      </c>
      <c r="Z2" s="3" t="s">
        <v>941</v>
      </c>
      <c r="AA2" s="3" t="s">
        <v>941</v>
      </c>
      <c r="AB2" s="3" t="s">
        <v>965</v>
      </c>
      <c r="AC2" s="3" t="s">
        <v>923</v>
      </c>
      <c r="AD2" s="3" t="s">
        <v>969</v>
      </c>
      <c r="AE2" s="3" t="s">
        <v>929</v>
      </c>
      <c r="AF2" s="3" t="s">
        <v>935</v>
      </c>
      <c r="AG2" s="3" t="s">
        <v>947</v>
      </c>
      <c r="AH2" s="3" t="s">
        <v>909</v>
      </c>
      <c r="AI2" s="3" t="s">
        <v>972</v>
      </c>
      <c r="AJ2" s="3" t="s">
        <v>1383</v>
      </c>
      <c r="AK2" s="3" t="s">
        <v>2569</v>
      </c>
      <c r="AL2" s="3" t="s">
        <v>2633</v>
      </c>
    </row>
    <row r="3" spans="1:44" x14ac:dyDescent="0.25">
      <c r="A3" s="4" t="s">
        <v>25</v>
      </c>
      <c r="W3" s="3"/>
    </row>
    <row r="4" spans="1:44" ht="25.5" x14ac:dyDescent="0.25">
      <c r="A4" s="4" t="s">
        <v>937</v>
      </c>
      <c r="C4" s="9" t="s">
        <v>975</v>
      </c>
      <c r="E4" s="9" t="s">
        <v>942</v>
      </c>
      <c r="I4" s="9" t="s">
        <v>957</v>
      </c>
      <c r="N4" s="9" t="s">
        <v>944</v>
      </c>
      <c r="O4" s="9" t="s">
        <v>973</v>
      </c>
      <c r="P4" s="9" t="s">
        <v>954</v>
      </c>
      <c r="Q4" s="9" t="s">
        <v>951</v>
      </c>
      <c r="R4" s="9" t="s">
        <v>951</v>
      </c>
      <c r="W4" s="9" t="s">
        <v>950</v>
      </c>
      <c r="Y4" s="9" t="s">
        <v>936</v>
      </c>
      <c r="Z4" s="9" t="s">
        <v>940</v>
      </c>
      <c r="AA4" s="9" t="s">
        <v>940</v>
      </c>
      <c r="AB4" s="9" t="s">
        <v>964</v>
      </c>
      <c r="AD4" s="9" t="s">
        <v>968</v>
      </c>
      <c r="AG4" s="9" t="s">
        <v>946</v>
      </c>
      <c r="AI4" s="9" t="s">
        <v>971</v>
      </c>
      <c r="AK4" s="9" t="s">
        <v>958</v>
      </c>
    </row>
    <row r="5" spans="1:44" s="3" customFormat="1" ht="25.5" x14ac:dyDescent="0.25">
      <c r="A5" s="7" t="s">
        <v>12</v>
      </c>
      <c r="B5" s="3" t="s">
        <v>886</v>
      </c>
      <c r="C5" s="3" t="s">
        <v>976</v>
      </c>
      <c r="D5" s="3" t="s">
        <v>876</v>
      </c>
      <c r="E5" s="3" t="s">
        <v>876</v>
      </c>
      <c r="F5" s="3" t="s">
        <v>876</v>
      </c>
      <c r="G5" s="3" t="s">
        <v>876</v>
      </c>
      <c r="H5" s="3" t="s">
        <v>876</v>
      </c>
      <c r="I5" s="3" t="s">
        <v>876</v>
      </c>
      <c r="J5" s="3" t="s">
        <v>876</v>
      </c>
      <c r="K5" s="3" t="s">
        <v>876</v>
      </c>
      <c r="L5" s="3" t="s">
        <v>919</v>
      </c>
      <c r="M5" s="3" t="s">
        <v>919</v>
      </c>
      <c r="N5" s="3" t="s">
        <v>919</v>
      </c>
      <c r="O5" s="3" t="s">
        <v>895</v>
      </c>
      <c r="P5" s="3" t="s">
        <v>895</v>
      </c>
      <c r="Q5" s="3" t="s">
        <v>895</v>
      </c>
      <c r="R5" s="3" t="s">
        <v>895</v>
      </c>
      <c r="S5" s="3" t="s">
        <v>932</v>
      </c>
      <c r="T5" s="3" t="s">
        <v>932</v>
      </c>
      <c r="U5" s="3" t="s">
        <v>932</v>
      </c>
      <c r="V5" s="3" t="s">
        <v>932</v>
      </c>
      <c r="W5" s="3" t="s">
        <v>932</v>
      </c>
      <c r="X5" s="3" t="s">
        <v>932</v>
      </c>
      <c r="Y5" s="3" t="s">
        <v>924</v>
      </c>
      <c r="Z5" s="3" t="s">
        <v>924</v>
      </c>
      <c r="AA5" s="3" t="s">
        <v>924</v>
      </c>
      <c r="AB5" s="3" t="s">
        <v>924</v>
      </c>
      <c r="AC5" s="3" t="s">
        <v>924</v>
      </c>
      <c r="AD5" s="3" t="s">
        <v>924</v>
      </c>
      <c r="AE5" s="3" t="s">
        <v>924</v>
      </c>
      <c r="AF5" s="3" t="s">
        <v>910</v>
      </c>
      <c r="AG5" s="3" t="s">
        <v>910</v>
      </c>
      <c r="AH5" s="3" t="s">
        <v>910</v>
      </c>
      <c r="AI5" s="3" t="s">
        <v>910</v>
      </c>
      <c r="AJ5" s="3" t="s">
        <v>910</v>
      </c>
      <c r="AK5" s="3" t="s">
        <v>910</v>
      </c>
      <c r="AL5" s="3" t="s">
        <v>2632</v>
      </c>
    </row>
    <row r="6" spans="1:44" ht="38.25" x14ac:dyDescent="0.25">
      <c r="A6" s="7" t="s">
        <v>6</v>
      </c>
      <c r="B6" s="9" t="s">
        <v>2628</v>
      </c>
      <c r="C6" s="9" t="s">
        <v>960</v>
      </c>
      <c r="D6" s="9" t="s">
        <v>956</v>
      </c>
      <c r="E6" s="9" t="s">
        <v>926</v>
      </c>
      <c r="F6" s="9" t="s">
        <v>2562</v>
      </c>
      <c r="G6" s="9" t="s">
        <v>926</v>
      </c>
      <c r="H6" s="9" t="s">
        <v>960</v>
      </c>
      <c r="I6" s="9" t="s">
        <v>1375</v>
      </c>
      <c r="J6" s="9" t="s">
        <v>2562</v>
      </c>
      <c r="K6" s="9" t="s">
        <v>2607</v>
      </c>
      <c r="L6" s="9" t="s">
        <v>926</v>
      </c>
      <c r="M6" s="9" t="s">
        <v>921</v>
      </c>
      <c r="N6" s="9" t="s">
        <v>926</v>
      </c>
      <c r="O6" s="9" t="s">
        <v>960</v>
      </c>
      <c r="P6" s="9" t="s">
        <v>952</v>
      </c>
      <c r="Q6" s="9" t="s">
        <v>952</v>
      </c>
      <c r="R6" s="9" t="s">
        <v>960</v>
      </c>
      <c r="S6" s="9" t="s">
        <v>949</v>
      </c>
      <c r="T6" s="9" t="s">
        <v>2548</v>
      </c>
      <c r="U6" s="9" t="s">
        <v>926</v>
      </c>
      <c r="V6" s="9" t="s">
        <v>2549</v>
      </c>
      <c r="W6" s="9" t="s">
        <v>2547</v>
      </c>
      <c r="X6" s="9" t="s">
        <v>2555</v>
      </c>
      <c r="Y6" s="9" t="s">
        <v>939</v>
      </c>
      <c r="Z6" s="9" t="s">
        <v>939</v>
      </c>
      <c r="AA6" s="9" t="s">
        <v>926</v>
      </c>
      <c r="AB6" s="9" t="s">
        <v>960</v>
      </c>
      <c r="AC6" s="9" t="s">
        <v>1373</v>
      </c>
      <c r="AD6" s="9" t="s">
        <v>960</v>
      </c>
      <c r="AE6" s="9" t="s">
        <v>926</v>
      </c>
      <c r="AF6" s="9" t="s">
        <v>2567</v>
      </c>
      <c r="AG6" s="9" t="s">
        <v>926</v>
      </c>
      <c r="AH6" s="9" t="s">
        <v>1373</v>
      </c>
      <c r="AI6" s="9" t="s">
        <v>960</v>
      </c>
      <c r="AJ6" s="41" t="s">
        <v>2567</v>
      </c>
      <c r="AK6" s="41" t="s">
        <v>1375</v>
      </c>
      <c r="AL6" s="9" t="s">
        <v>2634</v>
      </c>
    </row>
    <row r="7" spans="1:44" x14ac:dyDescent="0.25">
      <c r="A7" s="7" t="s">
        <v>1</v>
      </c>
      <c r="B7" s="9">
        <v>814</v>
      </c>
      <c r="C7" s="9">
        <v>1081</v>
      </c>
      <c r="D7" s="9">
        <v>1099</v>
      </c>
      <c r="E7" s="9">
        <v>384</v>
      </c>
      <c r="F7" s="9">
        <v>821</v>
      </c>
      <c r="G7" s="9">
        <v>130</v>
      </c>
      <c r="H7" s="9">
        <v>716</v>
      </c>
      <c r="I7" s="9">
        <v>1329</v>
      </c>
      <c r="J7" s="9">
        <v>225</v>
      </c>
      <c r="K7" s="9">
        <v>229</v>
      </c>
      <c r="L7" s="9">
        <v>126</v>
      </c>
      <c r="M7" s="9">
        <v>21</v>
      </c>
      <c r="N7" s="9">
        <v>197</v>
      </c>
      <c r="O7" s="9">
        <v>1297</v>
      </c>
      <c r="P7" s="9">
        <v>910</v>
      </c>
      <c r="Q7" s="9">
        <v>725</v>
      </c>
      <c r="R7" s="9">
        <v>639</v>
      </c>
      <c r="S7" s="9">
        <v>516</v>
      </c>
      <c r="T7" s="9">
        <v>536</v>
      </c>
      <c r="U7" s="9">
        <v>381</v>
      </c>
      <c r="V7" s="9">
        <v>346</v>
      </c>
      <c r="W7" s="9">
        <v>942</v>
      </c>
      <c r="X7" s="9">
        <v>578</v>
      </c>
      <c r="Y7" s="9">
        <v>314</v>
      </c>
      <c r="Z7" s="9">
        <v>366</v>
      </c>
      <c r="AA7" s="9">
        <v>362</v>
      </c>
      <c r="AB7" s="9">
        <v>894</v>
      </c>
      <c r="AC7" s="9">
        <v>164</v>
      </c>
      <c r="AD7" s="9">
        <v>946</v>
      </c>
      <c r="AE7" s="9">
        <v>109</v>
      </c>
      <c r="AF7" s="9">
        <v>505</v>
      </c>
      <c r="AG7" s="9">
        <v>387</v>
      </c>
      <c r="AH7" s="9">
        <v>16</v>
      </c>
      <c r="AI7" s="9">
        <v>1241</v>
      </c>
      <c r="AJ7" s="9">
        <v>648</v>
      </c>
      <c r="AK7" s="9">
        <v>1141</v>
      </c>
      <c r="AL7" s="9">
        <v>561</v>
      </c>
    </row>
    <row r="8" spans="1:44" x14ac:dyDescent="0.25">
      <c r="A8" s="7" t="s">
        <v>2</v>
      </c>
      <c r="B8" s="9">
        <v>0</v>
      </c>
      <c r="C8" s="9">
        <v>5</v>
      </c>
      <c r="D8" s="9">
        <v>1</v>
      </c>
      <c r="E8" s="9">
        <v>0</v>
      </c>
      <c r="F8" s="9">
        <v>2</v>
      </c>
      <c r="G8" s="9">
        <v>0</v>
      </c>
      <c r="H8" s="9">
        <v>3</v>
      </c>
      <c r="I8" s="9">
        <v>10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64">
        <v>12</v>
      </c>
      <c r="T8" s="9">
        <v>4</v>
      </c>
      <c r="U8" s="9">
        <v>4</v>
      </c>
      <c r="V8" s="9">
        <v>1</v>
      </c>
      <c r="W8" s="9">
        <v>1</v>
      </c>
      <c r="X8" s="9">
        <v>1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26</v>
      </c>
      <c r="AE8" s="9">
        <v>0</v>
      </c>
      <c r="AF8" s="9">
        <v>0</v>
      </c>
      <c r="AG8" s="9">
        <v>0</v>
      </c>
      <c r="AH8" s="9">
        <v>0</v>
      </c>
      <c r="AI8" s="9">
        <v>4</v>
      </c>
      <c r="AJ8" s="9">
        <v>0</v>
      </c>
      <c r="AK8" s="9">
        <v>1</v>
      </c>
      <c r="AL8" s="9">
        <v>5</v>
      </c>
    </row>
    <row r="9" spans="1:44" s="19" customFormat="1" x14ac:dyDescent="0.25">
      <c r="A9" s="8" t="s">
        <v>3</v>
      </c>
      <c r="B9" s="19">
        <v>26.9</v>
      </c>
      <c r="C9" s="19">
        <v>27.8</v>
      </c>
      <c r="D9" s="19">
        <v>28.1</v>
      </c>
      <c r="E9" s="19">
        <v>30</v>
      </c>
      <c r="F9" s="19">
        <v>29.5</v>
      </c>
      <c r="G9" s="19">
        <v>28.4</v>
      </c>
      <c r="H9" s="19">
        <v>28.1</v>
      </c>
      <c r="I9" s="19">
        <v>27.3</v>
      </c>
      <c r="J9" s="19">
        <v>29.3</v>
      </c>
      <c r="K9" s="19">
        <v>29.1</v>
      </c>
      <c r="L9" s="19">
        <v>28.7</v>
      </c>
      <c r="M9" s="19">
        <v>26.8</v>
      </c>
      <c r="N9" s="19">
        <v>27.3</v>
      </c>
      <c r="O9" s="19">
        <v>24.9</v>
      </c>
      <c r="P9" s="19">
        <v>26</v>
      </c>
      <c r="Q9" s="19">
        <v>27</v>
      </c>
      <c r="R9" s="19">
        <v>26.8</v>
      </c>
      <c r="S9" s="19">
        <v>24</v>
      </c>
      <c r="T9" s="19">
        <v>27.9</v>
      </c>
      <c r="U9" s="19">
        <v>24.1</v>
      </c>
      <c r="V9" s="19">
        <v>24.8</v>
      </c>
      <c r="W9" s="19">
        <v>28</v>
      </c>
      <c r="X9" s="19">
        <v>24.3</v>
      </c>
      <c r="Y9" s="19">
        <v>24.8</v>
      </c>
      <c r="Z9" s="19">
        <v>26</v>
      </c>
      <c r="AA9" s="19">
        <v>25.7</v>
      </c>
      <c r="AB9" s="19">
        <v>25.9</v>
      </c>
      <c r="AC9" s="19">
        <v>28.7</v>
      </c>
      <c r="AD9" s="19">
        <v>26.2</v>
      </c>
      <c r="AE9" s="19">
        <v>23.5</v>
      </c>
      <c r="AF9" s="19">
        <v>28.9</v>
      </c>
      <c r="AG9" s="19">
        <v>28.9</v>
      </c>
      <c r="AH9" s="19">
        <v>28.7</v>
      </c>
      <c r="AI9" s="19">
        <v>27.9</v>
      </c>
      <c r="AJ9" s="19">
        <v>27.9</v>
      </c>
      <c r="AK9" s="19">
        <v>27.7</v>
      </c>
      <c r="AL9" s="19">
        <v>18.7</v>
      </c>
    </row>
    <row r="10" spans="1:44" x14ac:dyDescent="0.25">
      <c r="A10" s="7" t="s">
        <v>4</v>
      </c>
      <c r="B10" s="9">
        <v>31.4</v>
      </c>
      <c r="C10" s="9">
        <v>30.1</v>
      </c>
      <c r="D10" s="9">
        <v>32.4</v>
      </c>
      <c r="E10" s="9">
        <v>33.299999999999997</v>
      </c>
      <c r="F10" s="21">
        <v>35.5</v>
      </c>
      <c r="G10" s="9">
        <v>32.9</v>
      </c>
      <c r="H10" s="9">
        <v>33.299999999999997</v>
      </c>
      <c r="I10" s="9">
        <v>30.9</v>
      </c>
      <c r="J10" s="9">
        <v>34.299999999999997</v>
      </c>
      <c r="K10" s="9">
        <v>34.700000000000003</v>
      </c>
      <c r="L10" s="9">
        <v>31.5</v>
      </c>
      <c r="M10" s="9">
        <v>30.3</v>
      </c>
      <c r="N10" s="9">
        <v>30.7</v>
      </c>
      <c r="O10" s="9">
        <v>28.3</v>
      </c>
      <c r="P10" s="9">
        <v>31</v>
      </c>
      <c r="Q10" s="9">
        <v>32</v>
      </c>
      <c r="R10" s="9">
        <v>31.6</v>
      </c>
      <c r="S10" s="9">
        <v>26.7</v>
      </c>
      <c r="T10" s="9">
        <v>31.2</v>
      </c>
      <c r="U10" s="9">
        <v>28</v>
      </c>
      <c r="V10" s="9">
        <v>28.5</v>
      </c>
      <c r="W10" s="9">
        <v>32.6</v>
      </c>
      <c r="X10" s="9">
        <v>27.5</v>
      </c>
      <c r="Y10" s="9">
        <v>29</v>
      </c>
      <c r="Z10" s="9">
        <v>30</v>
      </c>
      <c r="AA10" s="9">
        <v>28.7</v>
      </c>
      <c r="AB10" s="9">
        <v>30.7</v>
      </c>
      <c r="AC10" s="9">
        <v>33.299999999999997</v>
      </c>
      <c r="AD10" s="9">
        <v>28.5</v>
      </c>
      <c r="AE10" s="9">
        <v>33.5</v>
      </c>
      <c r="AF10" s="9">
        <v>32.799999999999997</v>
      </c>
      <c r="AG10" s="9">
        <v>33.799999999999997</v>
      </c>
      <c r="AH10" s="9">
        <v>34.200000000000003</v>
      </c>
      <c r="AI10" s="9">
        <v>32.1</v>
      </c>
      <c r="AJ10" s="9">
        <v>32.700000000000003</v>
      </c>
      <c r="AK10" s="9">
        <v>31.2</v>
      </c>
      <c r="AL10" s="9">
        <v>22.5</v>
      </c>
    </row>
    <row r="11" spans="1:44" x14ac:dyDescent="0.25">
      <c r="A11" s="7" t="s">
        <v>5</v>
      </c>
      <c r="B11" s="9">
        <v>23.7</v>
      </c>
      <c r="C11" s="9">
        <v>26</v>
      </c>
      <c r="D11" s="9">
        <v>25.4</v>
      </c>
      <c r="E11" s="9">
        <v>24</v>
      </c>
      <c r="F11" s="21">
        <v>25.4</v>
      </c>
      <c r="G11" s="9">
        <v>18.899999999999999</v>
      </c>
      <c r="H11" s="9">
        <v>25.5</v>
      </c>
      <c r="I11" s="9">
        <v>24.3</v>
      </c>
      <c r="J11" s="9">
        <v>22.6</v>
      </c>
      <c r="K11" s="9">
        <v>21.7</v>
      </c>
      <c r="L11" s="9">
        <v>19.5</v>
      </c>
      <c r="M11" s="9">
        <v>15.1</v>
      </c>
      <c r="N11" s="9">
        <v>20.399999999999999</v>
      </c>
      <c r="O11" s="9">
        <v>23.3</v>
      </c>
      <c r="P11" s="9">
        <v>21</v>
      </c>
      <c r="Q11" s="9">
        <v>22</v>
      </c>
      <c r="R11" s="9">
        <v>21.4</v>
      </c>
      <c r="S11" s="9">
        <v>19.5</v>
      </c>
      <c r="T11" s="9">
        <v>23.1</v>
      </c>
      <c r="U11" s="9">
        <v>21.5</v>
      </c>
      <c r="V11" s="9">
        <v>22</v>
      </c>
      <c r="W11" s="9">
        <v>24.4</v>
      </c>
      <c r="X11" s="9">
        <v>20.399999999999999</v>
      </c>
      <c r="Y11" s="9">
        <v>19</v>
      </c>
      <c r="Z11" s="9">
        <v>20</v>
      </c>
      <c r="AA11" s="9">
        <v>19.8</v>
      </c>
      <c r="AB11" s="9">
        <v>23.8</v>
      </c>
      <c r="AC11" s="9">
        <v>22.5</v>
      </c>
      <c r="AD11" s="9">
        <v>23.8</v>
      </c>
      <c r="AE11" s="9">
        <v>22.9</v>
      </c>
      <c r="AF11" s="9">
        <v>25.4</v>
      </c>
      <c r="AG11" s="9">
        <v>22.7</v>
      </c>
      <c r="AH11" s="9">
        <v>20.399999999999999</v>
      </c>
      <c r="AI11" s="9">
        <v>27.8</v>
      </c>
      <c r="AJ11" s="9">
        <v>23.5</v>
      </c>
      <c r="AK11" s="9">
        <v>26.1</v>
      </c>
      <c r="AL11" s="9">
        <v>13.3</v>
      </c>
    </row>
    <row r="12" spans="1:44" x14ac:dyDescent="0.25">
      <c r="A12" s="7" t="s">
        <v>44</v>
      </c>
      <c r="B12" s="21">
        <f t="shared" ref="B12:AK12" si="0">B10-B11</f>
        <v>7.6999999999999993</v>
      </c>
      <c r="C12" s="21">
        <f t="shared" si="0"/>
        <v>4.1000000000000014</v>
      </c>
      <c r="D12" s="21">
        <f t="shared" si="0"/>
        <v>7</v>
      </c>
      <c r="E12" s="21">
        <f t="shared" si="0"/>
        <v>9.2999999999999972</v>
      </c>
      <c r="F12" s="21">
        <f t="shared" si="0"/>
        <v>10.100000000000001</v>
      </c>
      <c r="G12" s="21">
        <f t="shared" si="0"/>
        <v>14</v>
      </c>
      <c r="H12" s="21">
        <f t="shared" si="0"/>
        <v>7.7999999999999972</v>
      </c>
      <c r="I12" s="21">
        <f t="shared" si="0"/>
        <v>6.5999999999999979</v>
      </c>
      <c r="J12" s="21">
        <f t="shared" si="0"/>
        <v>11.699999999999996</v>
      </c>
      <c r="K12" s="21">
        <f t="shared" si="0"/>
        <v>13.000000000000004</v>
      </c>
      <c r="L12" s="21">
        <f t="shared" si="0"/>
        <v>12</v>
      </c>
      <c r="M12" s="21">
        <f t="shared" si="0"/>
        <v>15.200000000000001</v>
      </c>
      <c r="N12" s="21">
        <f t="shared" si="0"/>
        <v>10.3</v>
      </c>
      <c r="O12" s="21">
        <f t="shared" si="0"/>
        <v>5</v>
      </c>
      <c r="P12" s="21">
        <f t="shared" si="0"/>
        <v>10</v>
      </c>
      <c r="Q12" s="21">
        <f t="shared" si="0"/>
        <v>10</v>
      </c>
      <c r="R12" s="21">
        <f t="shared" si="0"/>
        <v>10.200000000000003</v>
      </c>
      <c r="S12" s="21">
        <f t="shared" si="0"/>
        <v>7.1999999999999993</v>
      </c>
      <c r="T12" s="21">
        <f t="shared" si="0"/>
        <v>8.0999999999999979</v>
      </c>
      <c r="U12" s="21">
        <f t="shared" si="0"/>
        <v>6.5</v>
      </c>
      <c r="V12" s="21">
        <f t="shared" si="0"/>
        <v>6.5</v>
      </c>
      <c r="W12" s="21">
        <f t="shared" si="0"/>
        <v>8.2000000000000028</v>
      </c>
      <c r="X12" s="21">
        <f>X10-X11</f>
        <v>7.1000000000000014</v>
      </c>
      <c r="Y12" s="21">
        <f t="shared" si="0"/>
        <v>10</v>
      </c>
      <c r="Z12" s="21">
        <f t="shared" si="0"/>
        <v>10</v>
      </c>
      <c r="AA12" s="21">
        <f t="shared" si="0"/>
        <v>8.8999999999999986</v>
      </c>
      <c r="AB12" s="21">
        <f t="shared" si="0"/>
        <v>6.8999999999999986</v>
      </c>
      <c r="AC12" s="21">
        <f t="shared" si="0"/>
        <v>10.799999999999997</v>
      </c>
      <c r="AD12" s="21">
        <f t="shared" si="0"/>
        <v>4.6999999999999993</v>
      </c>
      <c r="AE12" s="21">
        <f t="shared" si="0"/>
        <v>10.600000000000001</v>
      </c>
      <c r="AF12" s="21">
        <f t="shared" si="0"/>
        <v>7.3999999999999986</v>
      </c>
      <c r="AG12" s="21">
        <f t="shared" si="0"/>
        <v>11.099999999999998</v>
      </c>
      <c r="AH12" s="21">
        <f t="shared" si="0"/>
        <v>13.800000000000004</v>
      </c>
      <c r="AI12" s="21">
        <f t="shared" si="0"/>
        <v>4.3000000000000007</v>
      </c>
      <c r="AJ12" s="21">
        <f t="shared" si="0"/>
        <v>9.2000000000000028</v>
      </c>
      <c r="AK12" s="21">
        <f t="shared" si="0"/>
        <v>5.0999999999999979</v>
      </c>
      <c r="AL12" s="21">
        <f t="shared" ref="AL12:AR12" si="1">AL10-AL11</f>
        <v>9.1999999999999993</v>
      </c>
      <c r="AM12" s="21">
        <f t="shared" si="1"/>
        <v>0</v>
      </c>
      <c r="AN12" s="21">
        <f t="shared" si="1"/>
        <v>0</v>
      </c>
      <c r="AO12" s="21">
        <f t="shared" si="1"/>
        <v>0</v>
      </c>
      <c r="AP12" s="21">
        <f t="shared" si="1"/>
        <v>0</v>
      </c>
      <c r="AQ12" s="21">
        <f t="shared" si="1"/>
        <v>0</v>
      </c>
      <c r="AR12" s="21">
        <f t="shared" si="1"/>
        <v>0</v>
      </c>
    </row>
    <row r="13" spans="1:44" x14ac:dyDescent="0.25">
      <c r="A13" s="7" t="s">
        <v>18</v>
      </c>
      <c r="D13" s="3" t="s">
        <v>78</v>
      </c>
      <c r="E13" s="3"/>
      <c r="F13" s="3" t="s">
        <v>78</v>
      </c>
      <c r="I13" s="3" t="s">
        <v>78</v>
      </c>
      <c r="Y13" s="9" t="s">
        <v>78</v>
      </c>
      <c r="Z13" s="9" t="s">
        <v>78</v>
      </c>
      <c r="AA13" s="9" t="s">
        <v>78</v>
      </c>
      <c r="AB13" s="9" t="s">
        <v>78</v>
      </c>
      <c r="AC13" s="3" t="s">
        <v>78</v>
      </c>
      <c r="AD13" s="9" t="s">
        <v>78</v>
      </c>
      <c r="AE13" s="9" t="s">
        <v>78</v>
      </c>
      <c r="AF13" s="3" t="s">
        <v>78</v>
      </c>
      <c r="AG13" s="9" t="s">
        <v>78</v>
      </c>
      <c r="AH13" s="9" t="s">
        <v>78</v>
      </c>
      <c r="AI13" s="9" t="s">
        <v>78</v>
      </c>
      <c r="AJ13" s="9" t="s">
        <v>78</v>
      </c>
      <c r="AK13" s="9" t="s">
        <v>78</v>
      </c>
    </row>
    <row r="14" spans="1:44" x14ac:dyDescent="0.25">
      <c r="A14" s="7" t="s">
        <v>19</v>
      </c>
      <c r="B14" s="9" t="s">
        <v>1382</v>
      </c>
      <c r="D14" s="9" t="s">
        <v>1380</v>
      </c>
      <c r="F14" s="9" t="s">
        <v>1379</v>
      </c>
      <c r="I14" s="9" t="s">
        <v>1381</v>
      </c>
      <c r="J14" s="9" t="s">
        <v>2563</v>
      </c>
      <c r="K14" s="9" t="s">
        <v>2608</v>
      </c>
      <c r="V14" s="9" t="s">
        <v>2552</v>
      </c>
      <c r="X14" s="9" t="s">
        <v>1378</v>
      </c>
      <c r="Y14" s="9" t="s">
        <v>78</v>
      </c>
      <c r="Z14" s="9" t="s">
        <v>78</v>
      </c>
      <c r="AA14" s="9" t="s">
        <v>78</v>
      </c>
      <c r="AB14" s="9" t="s">
        <v>78</v>
      </c>
      <c r="AC14" s="9" t="s">
        <v>2425</v>
      </c>
      <c r="AD14" s="9" t="s">
        <v>78</v>
      </c>
      <c r="AE14" s="9" t="s">
        <v>78</v>
      </c>
      <c r="AF14" s="9" t="s">
        <v>1376</v>
      </c>
      <c r="AG14" s="9" t="s">
        <v>78</v>
      </c>
      <c r="AH14" s="9" t="s">
        <v>2424</v>
      </c>
      <c r="AI14" s="9" t="s">
        <v>78</v>
      </c>
      <c r="AJ14" s="9" t="s">
        <v>1385</v>
      </c>
      <c r="AK14" s="9" t="s">
        <v>1384</v>
      </c>
      <c r="AL14" s="9" t="s">
        <v>2635</v>
      </c>
    </row>
    <row r="15" spans="1:44" x14ac:dyDescent="0.25">
      <c r="A15" s="7" t="s">
        <v>20</v>
      </c>
      <c r="B15" s="3" t="s">
        <v>78</v>
      </c>
      <c r="C15" s="9">
        <v>183</v>
      </c>
      <c r="D15" s="9">
        <v>337</v>
      </c>
      <c r="E15" s="9">
        <v>387</v>
      </c>
      <c r="F15" s="9" t="s">
        <v>2428</v>
      </c>
      <c r="G15" s="9">
        <v>484</v>
      </c>
      <c r="H15" s="9">
        <v>269</v>
      </c>
      <c r="I15" s="9">
        <v>375</v>
      </c>
      <c r="J15" s="9">
        <v>300</v>
      </c>
      <c r="K15" s="9">
        <v>300</v>
      </c>
      <c r="L15" s="9">
        <v>520</v>
      </c>
      <c r="M15" s="9">
        <v>355</v>
      </c>
      <c r="N15" s="9">
        <v>303</v>
      </c>
      <c r="O15" s="9">
        <v>644</v>
      </c>
      <c r="P15" s="9">
        <v>476</v>
      </c>
      <c r="Q15" s="9">
        <v>354</v>
      </c>
      <c r="R15" s="9">
        <v>354</v>
      </c>
      <c r="S15" s="9">
        <v>30</v>
      </c>
      <c r="T15" s="9" t="s">
        <v>2428</v>
      </c>
      <c r="U15" s="9">
        <v>3</v>
      </c>
      <c r="V15" s="9" t="s">
        <v>2428</v>
      </c>
      <c r="W15" s="9" t="s">
        <v>2428</v>
      </c>
      <c r="X15" s="9" t="s">
        <v>2428</v>
      </c>
      <c r="Y15" s="9">
        <v>730</v>
      </c>
      <c r="Z15" s="9">
        <v>585</v>
      </c>
      <c r="AA15" s="9">
        <v>563</v>
      </c>
      <c r="AB15" s="9">
        <v>762</v>
      </c>
      <c r="AC15" s="9">
        <v>380</v>
      </c>
      <c r="AD15" s="9">
        <v>448</v>
      </c>
      <c r="AE15" s="9">
        <v>6</v>
      </c>
      <c r="AF15" s="9">
        <v>549</v>
      </c>
      <c r="AG15" s="9">
        <v>334</v>
      </c>
      <c r="AH15" s="9">
        <v>234</v>
      </c>
      <c r="AI15" s="9">
        <v>422</v>
      </c>
      <c r="AJ15" s="9">
        <v>295</v>
      </c>
      <c r="AK15" s="9">
        <v>365</v>
      </c>
      <c r="AL15" s="9">
        <v>1360</v>
      </c>
    </row>
    <row r="16" spans="1:44" x14ac:dyDescent="0.25">
      <c r="A16" s="7" t="s">
        <v>21</v>
      </c>
      <c r="B16" s="3" t="s">
        <v>78</v>
      </c>
      <c r="C16" s="9" t="s">
        <v>78</v>
      </c>
      <c r="D16" s="9" t="s">
        <v>105</v>
      </c>
      <c r="E16" s="9" t="s">
        <v>78</v>
      </c>
      <c r="F16" s="9" t="s">
        <v>105</v>
      </c>
      <c r="G16" s="9" t="s">
        <v>78</v>
      </c>
      <c r="H16" s="9" t="s">
        <v>78</v>
      </c>
      <c r="I16" s="9" t="s">
        <v>105</v>
      </c>
      <c r="J16" s="9" t="s">
        <v>105</v>
      </c>
      <c r="K16" s="9" t="s">
        <v>78</v>
      </c>
      <c r="L16" s="9" t="s">
        <v>78</v>
      </c>
      <c r="M16" s="9" t="s">
        <v>78</v>
      </c>
      <c r="N16" s="9" t="s">
        <v>78</v>
      </c>
      <c r="O16" s="9" t="s">
        <v>78</v>
      </c>
      <c r="P16" s="9" t="s">
        <v>78</v>
      </c>
      <c r="Q16" s="9" t="s">
        <v>78</v>
      </c>
      <c r="R16" s="9" t="s">
        <v>78</v>
      </c>
      <c r="S16" s="9" t="s">
        <v>78</v>
      </c>
      <c r="T16" s="9" t="s">
        <v>105</v>
      </c>
      <c r="U16" s="9" t="s">
        <v>78</v>
      </c>
      <c r="V16" s="9" t="s">
        <v>105</v>
      </c>
      <c r="W16" s="9" t="s">
        <v>105</v>
      </c>
      <c r="X16" s="9" t="s">
        <v>105</v>
      </c>
      <c r="Y16" s="9" t="s">
        <v>78</v>
      </c>
      <c r="Z16" s="9" t="s">
        <v>78</v>
      </c>
      <c r="AA16" s="9" t="s">
        <v>78</v>
      </c>
      <c r="AB16" s="9" t="s">
        <v>78</v>
      </c>
      <c r="AC16" s="9" t="s">
        <v>105</v>
      </c>
      <c r="AD16" s="9" t="s">
        <v>78</v>
      </c>
      <c r="AE16" s="9" t="s">
        <v>78</v>
      </c>
      <c r="AF16" s="9" t="s">
        <v>1371</v>
      </c>
      <c r="AG16" s="9" t="s">
        <v>78</v>
      </c>
      <c r="AH16" s="9" t="s">
        <v>1371</v>
      </c>
      <c r="AI16" s="9" t="s">
        <v>78</v>
      </c>
      <c r="AJ16" s="3" t="s">
        <v>78</v>
      </c>
      <c r="AK16" s="9" t="s">
        <v>1371</v>
      </c>
      <c r="AL16" s="9" t="s">
        <v>78</v>
      </c>
    </row>
    <row r="17" spans="1:44" x14ac:dyDescent="0.25">
      <c r="A17" s="7" t="s">
        <v>22</v>
      </c>
      <c r="B17" s="3" t="s">
        <v>78</v>
      </c>
      <c r="C17" s="9" t="s">
        <v>78</v>
      </c>
      <c r="D17" s="9" t="s">
        <v>1371</v>
      </c>
      <c r="E17" s="9" t="s">
        <v>78</v>
      </c>
      <c r="F17" s="9" t="s">
        <v>1371</v>
      </c>
      <c r="G17" s="9" t="s">
        <v>78</v>
      </c>
      <c r="H17" s="9" t="s">
        <v>78</v>
      </c>
      <c r="I17" s="9" t="s">
        <v>1371</v>
      </c>
      <c r="J17" s="9" t="s">
        <v>1370</v>
      </c>
      <c r="K17" s="9" t="s">
        <v>78</v>
      </c>
      <c r="L17" s="9" t="s">
        <v>78</v>
      </c>
      <c r="M17" s="9" t="s">
        <v>78</v>
      </c>
      <c r="N17" s="9" t="s">
        <v>78</v>
      </c>
      <c r="O17" s="9" t="s">
        <v>78</v>
      </c>
      <c r="P17" s="9" t="s">
        <v>78</v>
      </c>
      <c r="Q17" s="9" t="s">
        <v>78</v>
      </c>
      <c r="R17" s="9" t="s">
        <v>78</v>
      </c>
      <c r="S17" s="9" t="s">
        <v>78</v>
      </c>
      <c r="T17" s="9" t="s">
        <v>1370</v>
      </c>
      <c r="U17" s="9" t="s">
        <v>78</v>
      </c>
      <c r="V17" s="9" t="s">
        <v>105</v>
      </c>
      <c r="W17" s="9" t="s">
        <v>1370</v>
      </c>
      <c r="X17" s="9" t="s">
        <v>105</v>
      </c>
      <c r="Y17" s="9" t="s">
        <v>78</v>
      </c>
      <c r="Z17" s="9" t="s">
        <v>78</v>
      </c>
      <c r="AA17" s="9" t="s">
        <v>78</v>
      </c>
      <c r="AB17" s="9" t="s">
        <v>78</v>
      </c>
      <c r="AC17" s="9" t="s">
        <v>105</v>
      </c>
      <c r="AD17" s="9" t="s">
        <v>78</v>
      </c>
      <c r="AE17" s="9" t="s">
        <v>78</v>
      </c>
      <c r="AF17" s="9" t="s">
        <v>1370</v>
      </c>
      <c r="AG17" s="9" t="s">
        <v>78</v>
      </c>
      <c r="AH17" s="9" t="s">
        <v>1371</v>
      </c>
      <c r="AI17" s="9" t="s">
        <v>78</v>
      </c>
      <c r="AJ17" s="9" t="s">
        <v>1370</v>
      </c>
      <c r="AK17" s="9" t="s">
        <v>1370</v>
      </c>
      <c r="AL17" s="9" t="s">
        <v>78</v>
      </c>
    </row>
    <row r="18" spans="1:44" x14ac:dyDescent="0.25">
      <c r="A18" s="7" t="s">
        <v>220</v>
      </c>
      <c r="D18" s="9">
        <v>30</v>
      </c>
      <c r="F18" s="9">
        <v>30</v>
      </c>
      <c r="I18" s="9">
        <v>30</v>
      </c>
      <c r="J18" s="9">
        <v>30</v>
      </c>
      <c r="K18" s="9" t="s">
        <v>78</v>
      </c>
      <c r="T18" s="9">
        <v>30</v>
      </c>
      <c r="V18" s="9">
        <v>30</v>
      </c>
      <c r="W18" s="9">
        <v>30</v>
      </c>
      <c r="X18" s="9">
        <v>30</v>
      </c>
      <c r="AC18" s="9">
        <v>30</v>
      </c>
      <c r="AF18" s="9">
        <v>20</v>
      </c>
    </row>
    <row r="19" spans="1:44" x14ac:dyDescent="0.25">
      <c r="A19" s="7" t="s">
        <v>221</v>
      </c>
      <c r="D19" s="9">
        <v>20</v>
      </c>
      <c r="F19" s="9">
        <v>20</v>
      </c>
      <c r="I19" s="9">
        <v>20</v>
      </c>
      <c r="J19" s="9">
        <v>10</v>
      </c>
      <c r="K19" s="9" t="s">
        <v>78</v>
      </c>
      <c r="T19" s="9">
        <v>10</v>
      </c>
      <c r="V19" s="9">
        <v>30</v>
      </c>
      <c r="W19" s="9">
        <v>10</v>
      </c>
      <c r="X19" s="9">
        <v>30</v>
      </c>
      <c r="AC19" s="9">
        <v>30</v>
      </c>
      <c r="AF19" s="9">
        <v>10</v>
      </c>
    </row>
    <row r="20" spans="1:44" x14ac:dyDescent="0.25">
      <c r="A20" s="28" t="s">
        <v>2669</v>
      </c>
      <c r="B20" s="9">
        <f t="shared" ref="B20:AK20" si="2">50*(B7+(10*B8))</f>
        <v>40700</v>
      </c>
      <c r="C20" s="9">
        <f t="shared" si="2"/>
        <v>56550</v>
      </c>
      <c r="D20" s="9">
        <f t="shared" si="2"/>
        <v>55450</v>
      </c>
      <c r="E20" s="9">
        <f t="shared" si="2"/>
        <v>19200</v>
      </c>
      <c r="F20" s="9">
        <f t="shared" si="2"/>
        <v>42050</v>
      </c>
      <c r="G20" s="9">
        <f t="shared" si="2"/>
        <v>6500</v>
      </c>
      <c r="H20" s="9">
        <f t="shared" si="2"/>
        <v>37300</v>
      </c>
      <c r="I20" s="9">
        <f t="shared" si="2"/>
        <v>71450</v>
      </c>
      <c r="J20" s="9">
        <f t="shared" si="2"/>
        <v>11250</v>
      </c>
      <c r="K20" s="9">
        <f t="shared" ref="K20" si="3">50*(K7+(10*K8))</f>
        <v>11450</v>
      </c>
      <c r="L20" s="9">
        <f t="shared" si="2"/>
        <v>6300</v>
      </c>
      <c r="M20" s="9">
        <f t="shared" si="2"/>
        <v>1050</v>
      </c>
      <c r="N20" s="9">
        <f t="shared" si="2"/>
        <v>9850</v>
      </c>
      <c r="O20" s="9">
        <f t="shared" si="2"/>
        <v>64850</v>
      </c>
      <c r="P20" s="9">
        <f t="shared" si="2"/>
        <v>45500</v>
      </c>
      <c r="Q20" s="9">
        <f t="shared" si="2"/>
        <v>36250</v>
      </c>
      <c r="R20" s="9">
        <f t="shared" si="2"/>
        <v>31950</v>
      </c>
      <c r="S20" s="9">
        <f t="shared" si="2"/>
        <v>31800</v>
      </c>
      <c r="T20" s="9">
        <f t="shared" si="2"/>
        <v>28800</v>
      </c>
      <c r="U20" s="9">
        <f t="shared" si="2"/>
        <v>21050</v>
      </c>
      <c r="V20" s="9">
        <f t="shared" si="2"/>
        <v>17800</v>
      </c>
      <c r="W20" s="9">
        <f t="shared" si="2"/>
        <v>47600</v>
      </c>
      <c r="X20" s="9">
        <f>50*(X7+(10*X8))</f>
        <v>29400</v>
      </c>
      <c r="Y20" s="9">
        <f t="shared" si="2"/>
        <v>15700</v>
      </c>
      <c r="Z20" s="9">
        <f t="shared" si="2"/>
        <v>18300</v>
      </c>
      <c r="AA20" s="9">
        <f t="shared" si="2"/>
        <v>18100</v>
      </c>
      <c r="AB20" s="9">
        <f t="shared" si="2"/>
        <v>44700</v>
      </c>
      <c r="AC20" s="9">
        <f t="shared" si="2"/>
        <v>8200</v>
      </c>
      <c r="AD20" s="9">
        <f t="shared" si="2"/>
        <v>60300</v>
      </c>
      <c r="AE20" s="9">
        <f t="shared" si="2"/>
        <v>5450</v>
      </c>
      <c r="AF20" s="9">
        <f t="shared" si="2"/>
        <v>25250</v>
      </c>
      <c r="AG20" s="9">
        <f t="shared" si="2"/>
        <v>19350</v>
      </c>
      <c r="AH20" s="9">
        <f t="shared" si="2"/>
        <v>800</v>
      </c>
      <c r="AI20" s="9">
        <f t="shared" si="2"/>
        <v>64050</v>
      </c>
      <c r="AJ20" s="9">
        <f t="shared" si="2"/>
        <v>32400</v>
      </c>
      <c r="AK20" s="9">
        <f t="shared" si="2"/>
        <v>57550</v>
      </c>
      <c r="AL20" s="9">
        <f t="shared" ref="AL20:AR20" si="4">50*(AL7+(10*AL8))</f>
        <v>30550</v>
      </c>
      <c r="AM20" s="9">
        <f t="shared" si="4"/>
        <v>0</v>
      </c>
      <c r="AN20" s="9">
        <f t="shared" si="4"/>
        <v>0</v>
      </c>
      <c r="AO20" s="9">
        <f t="shared" si="4"/>
        <v>0</v>
      </c>
      <c r="AP20" s="9">
        <f t="shared" si="4"/>
        <v>0</v>
      </c>
      <c r="AQ20" s="9">
        <f t="shared" si="4"/>
        <v>0</v>
      </c>
      <c r="AR20" s="9">
        <f t="shared" si="4"/>
        <v>0</v>
      </c>
    </row>
    <row r="21" spans="1:44" x14ac:dyDescent="0.25">
      <c r="A21" s="7" t="s">
        <v>10</v>
      </c>
      <c r="B21" s="9">
        <f t="shared" ref="B21:AK21" si="5">(B9+30)*(B12)</f>
        <v>438.12999999999994</v>
      </c>
      <c r="C21" s="9">
        <f t="shared" si="5"/>
        <v>236.98000000000008</v>
      </c>
      <c r="D21" s="9">
        <f t="shared" si="5"/>
        <v>406.7</v>
      </c>
      <c r="E21" s="9">
        <f t="shared" si="5"/>
        <v>557.99999999999977</v>
      </c>
      <c r="F21" s="9">
        <f t="shared" si="5"/>
        <v>600.95000000000005</v>
      </c>
      <c r="G21" s="9">
        <f t="shared" si="5"/>
        <v>817.6</v>
      </c>
      <c r="H21" s="9">
        <f t="shared" si="5"/>
        <v>453.17999999999984</v>
      </c>
      <c r="I21" s="9">
        <f t="shared" si="5"/>
        <v>378.17999999999984</v>
      </c>
      <c r="J21" s="9">
        <f t="shared" si="5"/>
        <v>693.80999999999972</v>
      </c>
      <c r="K21" s="9">
        <f t="shared" ref="K21" si="6">(K9+30)*(K12)</f>
        <v>768.30000000000018</v>
      </c>
      <c r="L21" s="9">
        <f t="shared" si="5"/>
        <v>704.40000000000009</v>
      </c>
      <c r="M21" s="9">
        <f t="shared" si="5"/>
        <v>863.36</v>
      </c>
      <c r="N21" s="9">
        <f t="shared" si="5"/>
        <v>590.19000000000005</v>
      </c>
      <c r="O21" s="9">
        <f t="shared" si="5"/>
        <v>274.5</v>
      </c>
      <c r="P21" s="9">
        <f t="shared" si="5"/>
        <v>560</v>
      </c>
      <c r="Q21" s="9">
        <f t="shared" si="5"/>
        <v>570</v>
      </c>
      <c r="R21" s="9">
        <f t="shared" si="5"/>
        <v>579.36000000000013</v>
      </c>
      <c r="S21" s="9">
        <f t="shared" si="5"/>
        <v>388.79999999999995</v>
      </c>
      <c r="T21" s="9">
        <f t="shared" si="5"/>
        <v>468.98999999999984</v>
      </c>
      <c r="U21" s="9">
        <f t="shared" si="5"/>
        <v>351.65000000000003</v>
      </c>
      <c r="V21" s="9">
        <f t="shared" si="5"/>
        <v>356.2</v>
      </c>
      <c r="W21" s="9">
        <f t="shared" si="5"/>
        <v>475.60000000000014</v>
      </c>
      <c r="X21" s="9">
        <f>(X9+30)*(X12)</f>
        <v>385.53000000000003</v>
      </c>
      <c r="Y21" s="9">
        <f t="shared" si="5"/>
        <v>548</v>
      </c>
      <c r="Z21" s="9">
        <f t="shared" si="5"/>
        <v>560</v>
      </c>
      <c r="AA21" s="9">
        <f t="shared" si="5"/>
        <v>495.72999999999996</v>
      </c>
      <c r="AB21" s="9">
        <f t="shared" si="5"/>
        <v>385.70999999999992</v>
      </c>
      <c r="AC21" s="9">
        <f t="shared" si="5"/>
        <v>633.95999999999981</v>
      </c>
      <c r="AD21" s="9">
        <f t="shared" si="5"/>
        <v>264.14</v>
      </c>
      <c r="AE21" s="9">
        <f t="shared" si="5"/>
        <v>567.1</v>
      </c>
      <c r="AF21" s="9">
        <f t="shared" si="5"/>
        <v>435.8599999999999</v>
      </c>
      <c r="AG21" s="9">
        <f t="shared" si="5"/>
        <v>653.78999999999985</v>
      </c>
      <c r="AH21" s="9">
        <f t="shared" si="5"/>
        <v>810.06000000000029</v>
      </c>
      <c r="AI21" s="9">
        <f t="shared" si="5"/>
        <v>248.97000000000003</v>
      </c>
      <c r="AJ21" s="9">
        <f t="shared" si="5"/>
        <v>532.68000000000018</v>
      </c>
      <c r="AK21" s="9">
        <f t="shared" si="5"/>
        <v>294.26999999999987</v>
      </c>
      <c r="AL21" s="9">
        <f t="shared" ref="AL21:AR21" si="7">(AL9+30)*(AL12)</f>
        <v>448.03999999999996</v>
      </c>
      <c r="AM21" s="9">
        <f t="shared" si="7"/>
        <v>0</v>
      </c>
      <c r="AN21" s="9">
        <f t="shared" si="7"/>
        <v>0</v>
      </c>
      <c r="AO21" s="9">
        <f t="shared" si="7"/>
        <v>0</v>
      </c>
      <c r="AP21" s="9">
        <f t="shared" si="7"/>
        <v>0</v>
      </c>
      <c r="AQ21" s="9">
        <f t="shared" si="7"/>
        <v>0</v>
      </c>
      <c r="AR21" s="9">
        <f t="shared" si="7"/>
        <v>0</v>
      </c>
    </row>
    <row r="22" spans="1:44" x14ac:dyDescent="0.25">
      <c r="A22" s="7" t="s">
        <v>11</v>
      </c>
      <c r="B22" s="10">
        <f t="shared" ref="B22:AK22" si="8">B20/B21</f>
        <v>92.894802912377614</v>
      </c>
      <c r="C22" s="10">
        <f t="shared" si="8"/>
        <v>238.62773229808414</v>
      </c>
      <c r="D22" s="10">
        <f t="shared" si="8"/>
        <v>136.34128350135236</v>
      </c>
      <c r="E22" s="10">
        <f t="shared" si="8"/>
        <v>34.408602150537646</v>
      </c>
      <c r="F22" s="10">
        <f t="shared" si="8"/>
        <v>69.972543472834673</v>
      </c>
      <c r="G22" s="10">
        <f t="shared" si="8"/>
        <v>7.950097847358121</v>
      </c>
      <c r="H22" s="10">
        <f t="shared" si="8"/>
        <v>82.307250981949807</v>
      </c>
      <c r="I22" s="10">
        <f t="shared" si="8"/>
        <v>188.93119678460002</v>
      </c>
      <c r="J22" s="10">
        <f t="shared" si="8"/>
        <v>16.214813853936963</v>
      </c>
      <c r="K22" s="10">
        <f t="shared" ref="K22" si="9">K20/K21</f>
        <v>14.903032669530129</v>
      </c>
      <c r="L22" s="10">
        <f t="shared" si="8"/>
        <v>8.9437819420783633</v>
      </c>
      <c r="M22" s="10">
        <f t="shared" si="8"/>
        <v>1.2161786508524832</v>
      </c>
      <c r="N22" s="10">
        <f t="shared" si="8"/>
        <v>16.689540656398787</v>
      </c>
      <c r="O22" s="10">
        <f t="shared" si="8"/>
        <v>236.24772313296904</v>
      </c>
      <c r="P22" s="10">
        <f t="shared" si="8"/>
        <v>81.25</v>
      </c>
      <c r="Q22" s="10">
        <f t="shared" si="8"/>
        <v>63.596491228070178</v>
      </c>
      <c r="R22" s="10">
        <f t="shared" si="8"/>
        <v>55.147058823529399</v>
      </c>
      <c r="S22" s="10">
        <f t="shared" si="8"/>
        <v>81.790123456790127</v>
      </c>
      <c r="T22" s="10">
        <f t="shared" si="8"/>
        <v>61.408558817885265</v>
      </c>
      <c r="U22" s="10">
        <f t="shared" si="8"/>
        <v>59.860656903170764</v>
      </c>
      <c r="V22" s="10">
        <f t="shared" si="8"/>
        <v>49.971925884334645</v>
      </c>
      <c r="W22" s="10">
        <f t="shared" si="8"/>
        <v>100.08410428931873</v>
      </c>
      <c r="X22" s="10">
        <f>X20/X21</f>
        <v>76.258656913858843</v>
      </c>
      <c r="Y22" s="10">
        <f t="shared" si="8"/>
        <v>28.649635036496349</v>
      </c>
      <c r="Z22" s="10">
        <f t="shared" si="8"/>
        <v>32.678571428571431</v>
      </c>
      <c r="AA22" s="10">
        <f t="shared" si="8"/>
        <v>36.511810864785268</v>
      </c>
      <c r="AB22" s="10">
        <f t="shared" si="8"/>
        <v>115.89017655751734</v>
      </c>
      <c r="AC22" s="10">
        <f t="shared" si="8"/>
        <v>12.934570004416686</v>
      </c>
      <c r="AD22" s="10">
        <f t="shared" si="8"/>
        <v>228.28802907549027</v>
      </c>
      <c r="AE22" s="10">
        <f t="shared" si="8"/>
        <v>9.6102980074061009</v>
      </c>
      <c r="AF22" s="10">
        <f t="shared" si="8"/>
        <v>57.931445877116516</v>
      </c>
      <c r="AG22" s="10">
        <f t="shared" si="8"/>
        <v>29.596659477813983</v>
      </c>
      <c r="AH22" s="10">
        <f t="shared" si="8"/>
        <v>0.98758116682714825</v>
      </c>
      <c r="AI22" s="10">
        <f t="shared" si="8"/>
        <v>257.2599108326304</v>
      </c>
      <c r="AJ22" s="10">
        <f t="shared" si="8"/>
        <v>60.824510024780338</v>
      </c>
      <c r="AK22" s="10">
        <f t="shared" si="8"/>
        <v>195.56869541577473</v>
      </c>
      <c r="AL22" s="10">
        <f t="shared" ref="AL22:AR22" si="10">AL20/AL21</f>
        <v>68.185876261048122</v>
      </c>
      <c r="AM22" s="10" t="e">
        <f t="shared" si="10"/>
        <v>#DIV/0!</v>
      </c>
      <c r="AN22" s="10" t="e">
        <f t="shared" si="10"/>
        <v>#DIV/0!</v>
      </c>
      <c r="AO22" s="10" t="e">
        <f t="shared" si="10"/>
        <v>#DIV/0!</v>
      </c>
      <c r="AP22" s="10" t="e">
        <f t="shared" si="10"/>
        <v>#DIV/0!</v>
      </c>
      <c r="AQ22" s="10" t="e">
        <f t="shared" si="10"/>
        <v>#DIV/0!</v>
      </c>
      <c r="AR22" s="10" t="e">
        <f t="shared" si="10"/>
        <v>#DIV/0!</v>
      </c>
    </row>
    <row r="23" spans="1:44" s="19" customFormat="1" x14ac:dyDescent="0.25">
      <c r="A23" s="8" t="s">
        <v>9</v>
      </c>
      <c r="B23" s="38">
        <f t="shared" ref="B23:AK23" si="11">SQRT(B22)*10</f>
        <v>96.381950028196457</v>
      </c>
      <c r="C23" s="38">
        <f t="shared" si="11"/>
        <v>154.47580143766342</v>
      </c>
      <c r="D23" s="38">
        <f t="shared" si="11"/>
        <v>116.76527030814958</v>
      </c>
      <c r="E23" s="38">
        <f t="shared" si="11"/>
        <v>58.658846008541332</v>
      </c>
      <c r="F23" s="38">
        <f t="shared" si="11"/>
        <v>83.649592630708412</v>
      </c>
      <c r="G23" s="38">
        <f t="shared" si="11"/>
        <v>28.195917873618018</v>
      </c>
      <c r="H23" s="38">
        <f t="shared" si="11"/>
        <v>90.723343733545107</v>
      </c>
      <c r="I23" s="38">
        <f t="shared" si="11"/>
        <v>137.45224508337432</v>
      </c>
      <c r="J23" s="38">
        <f t="shared" si="11"/>
        <v>40.267622047914585</v>
      </c>
      <c r="K23" s="38">
        <f t="shared" ref="K23" si="12">SQRT(K22)*10</f>
        <v>38.604446207049946</v>
      </c>
      <c r="L23" s="38">
        <f t="shared" si="11"/>
        <v>29.906156459963832</v>
      </c>
      <c r="M23" s="38">
        <f t="shared" si="11"/>
        <v>11.028049015362978</v>
      </c>
      <c r="N23" s="38">
        <f t="shared" si="11"/>
        <v>40.852834242435108</v>
      </c>
      <c r="O23" s="38">
        <f t="shared" si="11"/>
        <v>153.7035208227089</v>
      </c>
      <c r="P23" s="38">
        <f t="shared" si="11"/>
        <v>90.13878188659973</v>
      </c>
      <c r="Q23" s="38">
        <f t="shared" si="11"/>
        <v>79.747408251347053</v>
      </c>
      <c r="R23" s="38">
        <f t="shared" si="11"/>
        <v>74.261065723250567</v>
      </c>
      <c r="S23" s="38">
        <f t="shared" si="11"/>
        <v>90.437892200553932</v>
      </c>
      <c r="T23" s="38">
        <f t="shared" si="11"/>
        <v>78.363613251231129</v>
      </c>
      <c r="U23" s="38">
        <f t="shared" si="11"/>
        <v>77.369669059115637</v>
      </c>
      <c r="V23" s="38">
        <f t="shared" si="11"/>
        <v>70.69082393375723</v>
      </c>
      <c r="W23" s="38">
        <f t="shared" si="11"/>
        <v>100.04204330646127</v>
      </c>
      <c r="X23" s="38">
        <f>SQRT(X22)*10</f>
        <v>87.326202776634489</v>
      </c>
      <c r="Y23" s="38">
        <f t="shared" si="11"/>
        <v>53.525353839555649</v>
      </c>
      <c r="Z23" s="38">
        <f t="shared" si="11"/>
        <v>57.16517421347671</v>
      </c>
      <c r="AA23" s="38">
        <f t="shared" si="11"/>
        <v>60.425003818605809</v>
      </c>
      <c r="AB23" s="38">
        <f t="shared" si="11"/>
        <v>107.65229981636125</v>
      </c>
      <c r="AC23" s="38">
        <f t="shared" si="11"/>
        <v>35.964663218799487</v>
      </c>
      <c r="AD23" s="38">
        <f t="shared" si="11"/>
        <v>151.09203456022766</v>
      </c>
      <c r="AE23" s="38">
        <f t="shared" si="11"/>
        <v>31.000480653380361</v>
      </c>
      <c r="AF23" s="38">
        <f t="shared" si="11"/>
        <v>76.112709764609306</v>
      </c>
      <c r="AG23" s="38">
        <f t="shared" si="11"/>
        <v>54.402811947374545</v>
      </c>
      <c r="AH23" s="38">
        <f t="shared" si="11"/>
        <v>9.9377118434131919</v>
      </c>
      <c r="AI23" s="38">
        <f t="shared" si="11"/>
        <v>160.39323889510754</v>
      </c>
      <c r="AJ23" s="38">
        <f t="shared" si="11"/>
        <v>77.990069896609498</v>
      </c>
      <c r="AK23" s="38">
        <f t="shared" si="11"/>
        <v>139.84587781403309</v>
      </c>
      <c r="AL23" s="38">
        <f t="shared" ref="AL23:AR23" si="13">SQRT(AL22)*10</f>
        <v>82.574739636918096</v>
      </c>
      <c r="AM23" s="38" t="e">
        <f t="shared" si="13"/>
        <v>#DIV/0!</v>
      </c>
      <c r="AN23" s="38" t="e">
        <f t="shared" si="13"/>
        <v>#DIV/0!</v>
      </c>
      <c r="AO23" s="38" t="e">
        <f t="shared" si="13"/>
        <v>#DIV/0!</v>
      </c>
      <c r="AP23" s="38" t="e">
        <f t="shared" si="13"/>
        <v>#DIV/0!</v>
      </c>
      <c r="AQ23" s="38" t="e">
        <f t="shared" si="13"/>
        <v>#DIV/0!</v>
      </c>
      <c r="AR23" s="38" t="e">
        <f t="shared" si="13"/>
        <v>#DIV/0!</v>
      </c>
    </row>
    <row r="24" spans="1:44" s="3" customFormat="1" x14ac:dyDescent="0.25">
      <c r="A24" s="12" t="s">
        <v>16</v>
      </c>
      <c r="B24" s="104" t="s">
        <v>38</v>
      </c>
      <c r="C24" s="104" t="s">
        <v>38</v>
      </c>
      <c r="D24" s="104" t="s">
        <v>38</v>
      </c>
      <c r="E24" s="107" t="s">
        <v>933</v>
      </c>
      <c r="F24" s="104" t="s">
        <v>38</v>
      </c>
      <c r="G24" s="116" t="s">
        <v>880</v>
      </c>
      <c r="H24" s="104" t="s">
        <v>38</v>
      </c>
      <c r="I24" s="104" t="s">
        <v>38</v>
      </c>
      <c r="J24" s="115" t="s">
        <v>762</v>
      </c>
      <c r="K24" s="14"/>
      <c r="L24" s="116" t="s">
        <v>880</v>
      </c>
      <c r="M24" s="72" t="s">
        <v>906</v>
      </c>
      <c r="N24" s="115" t="s">
        <v>762</v>
      </c>
      <c r="O24" s="104" t="s">
        <v>38</v>
      </c>
      <c r="P24" s="104" t="s">
        <v>38</v>
      </c>
      <c r="Q24" s="104" t="s">
        <v>38</v>
      </c>
      <c r="R24" s="104" t="s">
        <v>1445</v>
      </c>
      <c r="S24" s="104" t="s">
        <v>38</v>
      </c>
      <c r="T24" s="104" t="s">
        <v>38</v>
      </c>
      <c r="U24" s="104" t="s">
        <v>38</v>
      </c>
      <c r="V24" s="107" t="s">
        <v>933</v>
      </c>
      <c r="W24" s="104" t="s">
        <v>38</v>
      </c>
      <c r="X24" s="104" t="s">
        <v>38</v>
      </c>
      <c r="Y24" s="107" t="s">
        <v>933</v>
      </c>
      <c r="Z24" s="107" t="s">
        <v>933</v>
      </c>
      <c r="AA24" s="107" t="s">
        <v>933</v>
      </c>
      <c r="AB24" s="104" t="s">
        <v>38</v>
      </c>
      <c r="AC24" s="115" t="s">
        <v>762</v>
      </c>
      <c r="AD24" s="104" t="s">
        <v>38</v>
      </c>
      <c r="AE24" s="120" t="s">
        <v>1443</v>
      </c>
      <c r="AF24" s="119" t="s">
        <v>1444</v>
      </c>
      <c r="AG24" s="107" t="s">
        <v>933</v>
      </c>
      <c r="AH24" s="72" t="s">
        <v>906</v>
      </c>
      <c r="AI24" s="104" t="s">
        <v>1442</v>
      </c>
      <c r="AJ24" s="104" t="s">
        <v>38</v>
      </c>
      <c r="AK24" s="104" t="s">
        <v>38</v>
      </c>
    </row>
    <row r="25" spans="1:44" s="16" customFormat="1" x14ac:dyDescent="0.25">
      <c r="A25" s="63" t="s">
        <v>966</v>
      </c>
      <c r="B25" s="103" t="s">
        <v>977</v>
      </c>
      <c r="C25" s="103">
        <v>27</v>
      </c>
      <c r="D25" s="103">
        <v>27</v>
      </c>
      <c r="E25" s="110">
        <v>43</v>
      </c>
      <c r="F25" s="103" t="s">
        <v>977</v>
      </c>
      <c r="G25" s="109" t="s">
        <v>978</v>
      </c>
      <c r="H25" s="103" t="s">
        <v>977</v>
      </c>
      <c r="I25" s="103">
        <v>27</v>
      </c>
      <c r="J25" s="114" t="s">
        <v>1446</v>
      </c>
      <c r="L25" s="109" t="s">
        <v>978</v>
      </c>
      <c r="M25" s="71">
        <v>67</v>
      </c>
      <c r="N25" s="110">
        <v>43</v>
      </c>
      <c r="O25" s="103">
        <v>27</v>
      </c>
      <c r="P25" s="103" t="s">
        <v>977</v>
      </c>
      <c r="Q25" s="103" t="s">
        <v>977</v>
      </c>
      <c r="R25" s="103" t="s">
        <v>977</v>
      </c>
      <c r="S25" s="103" t="s">
        <v>977</v>
      </c>
      <c r="T25" s="110">
        <v>43</v>
      </c>
      <c r="U25" s="110">
        <v>43</v>
      </c>
      <c r="V25" s="110">
        <v>43</v>
      </c>
      <c r="W25" s="103" t="s">
        <v>977</v>
      </c>
      <c r="X25" s="103" t="s">
        <v>977</v>
      </c>
      <c r="Y25" s="110">
        <v>43</v>
      </c>
      <c r="Z25" s="110">
        <v>43</v>
      </c>
      <c r="AA25" s="110">
        <v>43</v>
      </c>
      <c r="AB25" s="103" t="s">
        <v>967</v>
      </c>
      <c r="AC25" s="109" t="s">
        <v>978</v>
      </c>
      <c r="AD25" s="103" t="s">
        <v>970</v>
      </c>
      <c r="AE25" s="109" t="s">
        <v>978</v>
      </c>
      <c r="AF25" s="110">
        <v>43</v>
      </c>
      <c r="AG25" s="110">
        <v>43</v>
      </c>
      <c r="AH25" s="71">
        <v>67</v>
      </c>
      <c r="AI25" s="103">
        <v>27</v>
      </c>
      <c r="AJ25" s="103" t="s">
        <v>977</v>
      </c>
      <c r="AK25" s="103" t="s">
        <v>977</v>
      </c>
    </row>
    <row r="26" spans="1:44" ht="56.25" x14ac:dyDescent="0.25">
      <c r="A26" s="13" t="s">
        <v>75</v>
      </c>
      <c r="B26" s="103" t="s">
        <v>1403</v>
      </c>
      <c r="C26" s="103" t="s">
        <v>1403</v>
      </c>
      <c r="D26" s="103" t="s">
        <v>1403</v>
      </c>
      <c r="E26" s="106" t="s">
        <v>1401</v>
      </c>
      <c r="F26" s="103" t="s">
        <v>1402</v>
      </c>
      <c r="G26" s="109" t="s">
        <v>1400</v>
      </c>
      <c r="H26" s="103" t="s">
        <v>1403</v>
      </c>
      <c r="I26" s="103" t="s">
        <v>1403</v>
      </c>
      <c r="J26" s="114" t="s">
        <v>1400</v>
      </c>
      <c r="K26" s="16"/>
      <c r="L26" s="109" t="s">
        <v>1400</v>
      </c>
      <c r="M26" s="71" t="s">
        <v>1421</v>
      </c>
      <c r="N26" s="106" t="s">
        <v>1401</v>
      </c>
      <c r="O26" s="103" t="s">
        <v>1403</v>
      </c>
      <c r="P26" s="103" t="s">
        <v>1403</v>
      </c>
      <c r="Q26" s="103" t="s">
        <v>1403</v>
      </c>
      <c r="R26" s="103" t="s">
        <v>1403</v>
      </c>
      <c r="S26" s="103" t="s">
        <v>1403</v>
      </c>
      <c r="T26" s="106" t="s">
        <v>1401</v>
      </c>
      <c r="V26" s="106" t="s">
        <v>1401</v>
      </c>
      <c r="W26" s="103" t="s">
        <v>1403</v>
      </c>
      <c r="X26" s="103" t="s">
        <v>1403</v>
      </c>
      <c r="Y26" s="106" t="s">
        <v>1401</v>
      </c>
      <c r="Z26" s="106" t="s">
        <v>1401</v>
      </c>
      <c r="AA26" s="106" t="s">
        <v>1401</v>
      </c>
      <c r="AB26" s="103" t="s">
        <v>1403</v>
      </c>
      <c r="AC26" s="109" t="s">
        <v>1400</v>
      </c>
      <c r="AD26" s="103" t="s">
        <v>1403</v>
      </c>
      <c r="AE26" s="109" t="s">
        <v>1400</v>
      </c>
      <c r="AF26" s="110" t="s">
        <v>1401</v>
      </c>
      <c r="AG26" s="106" t="s">
        <v>1401</v>
      </c>
      <c r="AH26" s="121" t="s">
        <v>1420</v>
      </c>
      <c r="AI26" s="103" t="s">
        <v>1403</v>
      </c>
      <c r="AJ26" s="103" t="s">
        <v>1403</v>
      </c>
      <c r="AK26" s="103" t="s">
        <v>1403</v>
      </c>
    </row>
    <row r="27" spans="1:44" x14ac:dyDescent="0.25">
      <c r="A27" s="13" t="s">
        <v>342</v>
      </c>
    </row>
    <row r="29" spans="1:44" x14ac:dyDescent="0.25">
      <c r="A29" s="13" t="s">
        <v>111</v>
      </c>
    </row>
    <row r="30" spans="1:44" x14ac:dyDescent="0.25">
      <c r="A30" s="13" t="s">
        <v>112</v>
      </c>
    </row>
    <row r="32" spans="1:44" x14ac:dyDescent="0.25">
      <c r="A32" s="13" t="s">
        <v>842</v>
      </c>
      <c r="B32" s="9" t="s">
        <v>2629</v>
      </c>
      <c r="D32" s="9" t="s">
        <v>2554</v>
      </c>
      <c r="F32" s="9" t="s">
        <v>2565</v>
      </c>
      <c r="I32" s="9" t="s">
        <v>2566</v>
      </c>
      <c r="J32" s="9" t="s">
        <v>2564</v>
      </c>
      <c r="K32" s="9" t="s">
        <v>2564</v>
      </c>
      <c r="V32" s="9" t="s">
        <v>2553</v>
      </c>
      <c r="W32" s="9" t="s">
        <v>2554</v>
      </c>
      <c r="X32" s="9" t="s">
        <v>2550</v>
      </c>
      <c r="AC32" s="9" t="s">
        <v>2568</v>
      </c>
      <c r="AF32" s="9" t="s">
        <v>2550</v>
      </c>
      <c r="AH32" s="9">
        <v>12</v>
      </c>
      <c r="AJ32" s="9" t="s">
        <v>2565</v>
      </c>
      <c r="AK32" s="9" t="s">
        <v>2566</v>
      </c>
      <c r="AL32" s="9" t="s">
        <v>2636</v>
      </c>
    </row>
    <row r="33" spans="1:38" x14ac:dyDescent="0.25">
      <c r="A33" s="13" t="s">
        <v>843</v>
      </c>
      <c r="B33" s="9" t="s">
        <v>2237</v>
      </c>
      <c r="D33" s="9" t="s">
        <v>1113</v>
      </c>
      <c r="F33" s="9">
        <v>0</v>
      </c>
      <c r="I33" s="9">
        <v>0</v>
      </c>
      <c r="J33" s="9" t="s">
        <v>1124</v>
      </c>
      <c r="K33" s="9">
        <v>0</v>
      </c>
      <c r="V33" s="9">
        <v>0</v>
      </c>
      <c r="W33" s="9">
        <v>0</v>
      </c>
      <c r="X33" s="9">
        <v>0</v>
      </c>
      <c r="AC33" s="9" t="s">
        <v>1124</v>
      </c>
      <c r="AF33" s="9" t="s">
        <v>2289</v>
      </c>
      <c r="AH33" s="9">
        <v>0</v>
      </c>
      <c r="AJ33" s="9" t="s">
        <v>2240</v>
      </c>
      <c r="AK33" s="9">
        <v>0</v>
      </c>
      <c r="AL33" s="9">
        <v>0</v>
      </c>
    </row>
    <row r="35" spans="1:38" x14ac:dyDescent="0.25">
      <c r="A35" s="13" t="s">
        <v>119</v>
      </c>
      <c r="B35" s="9">
        <v>42</v>
      </c>
      <c r="D35" s="9">
        <v>39</v>
      </c>
      <c r="F35" s="9">
        <v>46</v>
      </c>
      <c r="J35" s="9">
        <v>43</v>
      </c>
      <c r="K35" s="3" t="s">
        <v>45</v>
      </c>
      <c r="V35" s="3" t="s">
        <v>45</v>
      </c>
      <c r="W35" s="3" t="s">
        <v>45</v>
      </c>
      <c r="X35" s="3" t="s">
        <v>45</v>
      </c>
      <c r="AC35" s="3" t="s">
        <v>45</v>
      </c>
      <c r="AF35" s="3" t="s">
        <v>45</v>
      </c>
      <c r="AH35" s="3" t="s">
        <v>45</v>
      </c>
      <c r="AJ35" s="3" t="s">
        <v>45</v>
      </c>
      <c r="AK35" s="3" t="s">
        <v>45</v>
      </c>
      <c r="AL35" s="3" t="s">
        <v>45</v>
      </c>
    </row>
    <row r="36" spans="1:38" x14ac:dyDescent="0.25">
      <c r="A36" s="13" t="s">
        <v>120</v>
      </c>
      <c r="B36" s="9">
        <v>10</v>
      </c>
      <c r="D36" s="9">
        <v>17</v>
      </c>
      <c r="F36" s="9">
        <v>12</v>
      </c>
      <c r="J36" s="9">
        <v>13</v>
      </c>
      <c r="K36" s="3" t="s">
        <v>45</v>
      </c>
      <c r="V36" s="3" t="s">
        <v>45</v>
      </c>
      <c r="W36" s="3" t="s">
        <v>45</v>
      </c>
      <c r="X36" s="3" t="s">
        <v>45</v>
      </c>
      <c r="AC36" s="3" t="s">
        <v>45</v>
      </c>
      <c r="AF36" s="3" t="s">
        <v>45</v>
      </c>
      <c r="AH36" s="3" t="s">
        <v>45</v>
      </c>
      <c r="AJ36" s="3" t="s">
        <v>45</v>
      </c>
      <c r="AK36" s="3" t="s">
        <v>45</v>
      </c>
      <c r="AL36" s="3" t="s">
        <v>45</v>
      </c>
    </row>
    <row r="37" spans="1:38" x14ac:dyDescent="0.25">
      <c r="A37" s="33" t="s">
        <v>121</v>
      </c>
      <c r="B37" s="213">
        <f t="shared" ref="B37:C37" si="14">(50*B7)/(((B35+B36)/2)*(B35-B36))</f>
        <v>48.918269230769234</v>
      </c>
      <c r="C37" s="213" t="e">
        <f t="shared" si="14"/>
        <v>#DIV/0!</v>
      </c>
      <c r="D37" s="213">
        <f>(50*D7)/(((D35+D36)/2)*(D35-D36))</f>
        <v>89.204545454545453</v>
      </c>
      <c r="E37" s="213" t="e">
        <f t="shared" ref="E37:J37" si="15">(50*E7)/(((E35+E36)/2)*(E35-E36))</f>
        <v>#DIV/0!</v>
      </c>
      <c r="F37" s="213">
        <f t="shared" si="15"/>
        <v>41.632860040567948</v>
      </c>
      <c r="G37" s="213" t="e">
        <f t="shared" si="15"/>
        <v>#DIV/0!</v>
      </c>
      <c r="H37" s="213" t="e">
        <f t="shared" si="15"/>
        <v>#DIV/0!</v>
      </c>
      <c r="I37" s="213" t="e">
        <f t="shared" si="15"/>
        <v>#DIV/0!</v>
      </c>
      <c r="J37" s="213">
        <f t="shared" si="15"/>
        <v>13.392857142857142</v>
      </c>
      <c r="K37" s="3" t="s">
        <v>45</v>
      </c>
      <c r="V37" s="3" t="s">
        <v>45</v>
      </c>
      <c r="W37" s="3" t="s">
        <v>45</v>
      </c>
      <c r="X37" s="3" t="s">
        <v>45</v>
      </c>
      <c r="AC37" s="3" t="s">
        <v>45</v>
      </c>
      <c r="AF37" s="3" t="s">
        <v>45</v>
      </c>
      <c r="AH37" s="3" t="s">
        <v>45</v>
      </c>
      <c r="AJ37" s="3" t="s">
        <v>45</v>
      </c>
      <c r="AK37" s="3" t="s">
        <v>45</v>
      </c>
      <c r="AL37" s="3" t="s">
        <v>45</v>
      </c>
    </row>
    <row r="38" spans="1:38" x14ac:dyDescent="0.25">
      <c r="A38" s="33" t="s">
        <v>1937</v>
      </c>
      <c r="B38" s="213"/>
      <c r="C38" s="213"/>
      <c r="D38" s="213"/>
      <c r="E38" s="213"/>
      <c r="F38" s="213"/>
      <c r="G38" s="213"/>
      <c r="H38" s="213"/>
      <c r="I38" s="213"/>
      <c r="J38" s="213"/>
      <c r="K38" s="3" t="s">
        <v>45</v>
      </c>
      <c r="V38" s="3" t="s">
        <v>45</v>
      </c>
      <c r="W38" s="3" t="s">
        <v>45</v>
      </c>
      <c r="X38" s="3" t="s">
        <v>45</v>
      </c>
      <c r="AC38" s="3" t="s">
        <v>45</v>
      </c>
      <c r="AF38" s="3" t="s">
        <v>45</v>
      </c>
      <c r="AH38" s="3" t="s">
        <v>45</v>
      </c>
      <c r="AJ38" s="3" t="s">
        <v>45</v>
      </c>
      <c r="AK38" s="3" t="s">
        <v>45</v>
      </c>
      <c r="AL38" s="3" t="s">
        <v>45</v>
      </c>
    </row>
    <row r="39" spans="1:38" x14ac:dyDescent="0.25">
      <c r="A39" s="33" t="s">
        <v>122</v>
      </c>
      <c r="B39" s="213">
        <f t="shared" ref="B39:C39" si="16">(1000*B7)/((((B35+B36)/2)+273)*(B35-B36))</f>
        <v>85.075250836120404</v>
      </c>
      <c r="C39" s="213" t="e">
        <f t="shared" si="16"/>
        <v>#DIV/0!</v>
      </c>
      <c r="D39" s="213">
        <f>(1000*D7)/((((D35+D36)/2)+273)*(D35-D36))</f>
        <v>165.96194503171247</v>
      </c>
      <c r="E39" s="213" t="e">
        <f t="shared" ref="E39:J39" si="17">(1000*E7)/((((E35+E36)/2)+273)*(E35-E36))</f>
        <v>#DIV/0!</v>
      </c>
      <c r="F39" s="213">
        <f t="shared" si="17"/>
        <v>79.957148422282827</v>
      </c>
      <c r="G39" s="213" t="e">
        <f t="shared" si="17"/>
        <v>#DIV/0!</v>
      </c>
      <c r="H39" s="213" t="e">
        <f t="shared" si="17"/>
        <v>#DIV/0!</v>
      </c>
      <c r="I39" s="213" t="e">
        <f t="shared" si="17"/>
        <v>#DIV/0!</v>
      </c>
      <c r="J39" s="213">
        <f t="shared" si="17"/>
        <v>24.916943521594686</v>
      </c>
      <c r="K39" s="3" t="s">
        <v>45</v>
      </c>
      <c r="V39" s="3" t="s">
        <v>45</v>
      </c>
      <c r="W39" s="3" t="s">
        <v>45</v>
      </c>
      <c r="X39" s="3" t="s">
        <v>45</v>
      </c>
      <c r="AC39" s="3" t="s">
        <v>45</v>
      </c>
      <c r="AF39" s="3" t="s">
        <v>45</v>
      </c>
      <c r="AH39" s="3" t="s">
        <v>45</v>
      </c>
      <c r="AJ39" s="3" t="s">
        <v>45</v>
      </c>
      <c r="AK39" s="3" t="s">
        <v>45</v>
      </c>
      <c r="AL39" s="3" t="s">
        <v>45</v>
      </c>
    </row>
    <row r="40" spans="1:38" ht="25.5" x14ac:dyDescent="0.25">
      <c r="A40" s="7" t="s">
        <v>1938</v>
      </c>
      <c r="B40" s="9" t="s">
        <v>1969</v>
      </c>
      <c r="F40" s="9" t="s">
        <v>1966</v>
      </c>
      <c r="J40" s="9" t="s">
        <v>1965</v>
      </c>
      <c r="V40" s="3" t="s">
        <v>45</v>
      </c>
      <c r="W40" s="3" t="s">
        <v>45</v>
      </c>
      <c r="X40" s="3" t="s">
        <v>45</v>
      </c>
      <c r="AC40" s="3" t="s">
        <v>45</v>
      </c>
      <c r="AF40" s="3" t="s">
        <v>45</v>
      </c>
      <c r="AH40" s="3" t="s">
        <v>45</v>
      </c>
      <c r="AK40" s="3" t="s">
        <v>45</v>
      </c>
      <c r="AL40" s="3" t="s">
        <v>45</v>
      </c>
    </row>
    <row r="42" spans="1:38" s="5" customFormat="1" x14ac:dyDescent="0.25">
      <c r="A42" s="98"/>
      <c r="B42" s="96" t="s">
        <v>1433</v>
      </c>
      <c r="C42" s="96"/>
      <c r="V42" s="96" t="s">
        <v>1433</v>
      </c>
      <c r="W42" s="96"/>
    </row>
    <row r="43" spans="1:38" s="5" customFormat="1" x14ac:dyDescent="0.25">
      <c r="A43" s="98"/>
      <c r="B43" s="126" t="s">
        <v>577</v>
      </c>
      <c r="C43" s="98" t="s">
        <v>1426</v>
      </c>
      <c r="V43" s="126" t="s">
        <v>577</v>
      </c>
      <c r="W43" s="98" t="s">
        <v>1426</v>
      </c>
    </row>
    <row r="44" spans="1:38" s="5" customFormat="1" x14ac:dyDescent="0.25">
      <c r="A44" s="98"/>
      <c r="B44" s="129" t="s">
        <v>576</v>
      </c>
      <c r="C44" s="98" t="s">
        <v>1427</v>
      </c>
      <c r="V44" s="129" t="s">
        <v>576</v>
      </c>
      <c r="W44" s="98" t="s">
        <v>1427</v>
      </c>
    </row>
    <row r="45" spans="1:38" s="5" customFormat="1" x14ac:dyDescent="0.25">
      <c r="A45" s="98"/>
      <c r="B45" s="127" t="s">
        <v>1515</v>
      </c>
      <c r="C45" s="98" t="s">
        <v>1428</v>
      </c>
      <c r="V45" s="127" t="s">
        <v>1515</v>
      </c>
      <c r="W45" s="98" t="s">
        <v>1428</v>
      </c>
    </row>
    <row r="46" spans="1:38" s="5" customFormat="1" x14ac:dyDescent="0.25">
      <c r="A46" s="98"/>
      <c r="B46" s="128" t="s">
        <v>1514</v>
      </c>
      <c r="C46" s="98" t="s">
        <v>1429</v>
      </c>
      <c r="V46" s="128" t="s">
        <v>1514</v>
      </c>
      <c r="W46" s="98" t="s">
        <v>1429</v>
      </c>
    </row>
    <row r="47" spans="1:38" s="5" customFormat="1" x14ac:dyDescent="0.25">
      <c r="A47" s="98"/>
      <c r="B47" s="124" t="s">
        <v>761</v>
      </c>
      <c r="C47" s="98" t="s">
        <v>1430</v>
      </c>
      <c r="L47" s="175" t="s">
        <v>1466</v>
      </c>
      <c r="V47" s="124" t="s">
        <v>761</v>
      </c>
      <c r="W47" s="98" t="s">
        <v>1430</v>
      </c>
    </row>
    <row r="48" spans="1:38" s="5" customFormat="1" x14ac:dyDescent="0.25">
      <c r="A48" s="98"/>
      <c r="B48" s="124" t="s">
        <v>1455</v>
      </c>
      <c r="C48" s="98" t="s">
        <v>1431</v>
      </c>
      <c r="L48" s="175" t="s">
        <v>1454</v>
      </c>
      <c r="M48" s="145" t="s">
        <v>1456</v>
      </c>
      <c r="V48" s="124" t="s">
        <v>1455</v>
      </c>
      <c r="W48" s="98" t="s">
        <v>1431</v>
      </c>
    </row>
    <row r="49" spans="1:31" s="5" customFormat="1" x14ac:dyDescent="0.25">
      <c r="A49" s="98"/>
      <c r="B49" s="125" t="s">
        <v>1513</v>
      </c>
      <c r="C49" s="98" t="s">
        <v>1432</v>
      </c>
      <c r="D49" s="98"/>
      <c r="L49" s="186" t="s">
        <v>1559</v>
      </c>
      <c r="V49" s="125" t="s">
        <v>1513</v>
      </c>
      <c r="W49" s="98" t="s">
        <v>1432</v>
      </c>
      <c r="X49" s="98"/>
    </row>
    <row r="50" spans="1:31" s="5" customFormat="1" x14ac:dyDescent="0.25">
      <c r="A50" s="98"/>
      <c r="B50" s="155" t="s">
        <v>1512</v>
      </c>
      <c r="C50" s="98" t="s">
        <v>1425</v>
      </c>
      <c r="D50" s="98"/>
      <c r="E50" s="145"/>
      <c r="F50" s="145"/>
      <c r="G50" s="145"/>
      <c r="H50" s="145"/>
      <c r="I50" s="145"/>
      <c r="J50" s="145"/>
      <c r="K50" s="145"/>
      <c r="L50" s="156" t="s">
        <v>1464</v>
      </c>
      <c r="M50" s="146" t="s">
        <v>1449</v>
      </c>
      <c r="V50" s="155" t="s">
        <v>1512</v>
      </c>
      <c r="W50" s="98" t="s">
        <v>1425</v>
      </c>
      <c r="X50" s="98"/>
    </row>
    <row r="51" spans="1:31" s="5" customFormat="1" x14ac:dyDescent="0.25">
      <c r="A51" s="98"/>
      <c r="B51" s="157" t="s">
        <v>1511</v>
      </c>
      <c r="C51" s="98" t="s">
        <v>1451</v>
      </c>
      <c r="D51" s="98"/>
      <c r="E51" s="145"/>
      <c r="F51" s="145"/>
      <c r="G51" s="145"/>
      <c r="H51" s="145"/>
      <c r="I51" s="145"/>
      <c r="J51" s="145"/>
      <c r="K51" s="145"/>
      <c r="L51" s="158" t="s">
        <v>1470</v>
      </c>
      <c r="M51" s="146" t="s">
        <v>1452</v>
      </c>
      <c r="V51" s="157" t="s">
        <v>1511</v>
      </c>
      <c r="W51" s="98" t="s">
        <v>1424</v>
      </c>
      <c r="X51" s="98"/>
    </row>
    <row r="52" spans="1:31" s="5" customFormat="1" x14ac:dyDescent="0.25">
      <c r="A52" s="98"/>
      <c r="B52" s="139" t="s">
        <v>1509</v>
      </c>
      <c r="C52" s="98" t="s">
        <v>1453</v>
      </c>
      <c r="D52" s="98"/>
      <c r="E52" s="145"/>
      <c r="F52" s="145"/>
      <c r="G52" s="145"/>
      <c r="H52" s="145"/>
      <c r="I52" s="145"/>
      <c r="J52" s="145"/>
      <c r="K52" s="145"/>
      <c r="L52" s="159" t="s">
        <v>1468</v>
      </c>
      <c r="M52" s="146" t="s">
        <v>1450</v>
      </c>
      <c r="V52" s="139" t="s">
        <v>1509</v>
      </c>
      <c r="W52" s="98" t="s">
        <v>1423</v>
      </c>
      <c r="X52" s="98"/>
    </row>
    <row r="53" spans="1:31" s="5" customFormat="1" x14ac:dyDescent="0.25">
      <c r="A53" s="98"/>
      <c r="B53" s="131" t="s">
        <v>1510</v>
      </c>
      <c r="C53" s="98" t="s">
        <v>1422</v>
      </c>
      <c r="D53" s="98"/>
      <c r="E53" s="145"/>
      <c r="F53" s="145"/>
      <c r="G53" s="145"/>
      <c r="H53" s="145"/>
      <c r="I53" s="145"/>
      <c r="J53" s="145"/>
      <c r="K53" s="145"/>
      <c r="L53" s="160" t="s">
        <v>698</v>
      </c>
      <c r="M53" s="146" t="s">
        <v>1448</v>
      </c>
      <c r="V53" s="131" t="s">
        <v>1510</v>
      </c>
      <c r="W53" s="98" t="s">
        <v>1422</v>
      </c>
      <c r="X53" s="98"/>
    </row>
    <row r="54" spans="1:31" s="5" customFormat="1" x14ac:dyDescent="0.25">
      <c r="A54" s="98"/>
      <c r="B54" s="140"/>
      <c r="C54" s="96"/>
      <c r="D54" s="96" t="s">
        <v>1418</v>
      </c>
      <c r="V54" s="140"/>
      <c r="W54" s="96"/>
      <c r="X54" s="96" t="s">
        <v>1418</v>
      </c>
    </row>
    <row r="55" spans="1:31" s="5" customFormat="1" ht="13.5" customHeight="1" x14ac:dyDescent="0.25">
      <c r="A55" s="98"/>
      <c r="B55" s="130" t="s">
        <v>1417</v>
      </c>
      <c r="C55" s="97"/>
      <c r="D55" s="112" t="s">
        <v>1416</v>
      </c>
      <c r="L55" s="98" t="s">
        <v>1441</v>
      </c>
      <c r="V55" s="130" t="s">
        <v>1417</v>
      </c>
      <c r="W55" s="97"/>
      <c r="X55" s="112" t="s">
        <v>1416</v>
      </c>
      <c r="AE55" s="98" t="s">
        <v>1441</v>
      </c>
    </row>
    <row r="56" spans="1:31" s="5" customFormat="1" ht="13.5" customHeight="1" x14ac:dyDescent="0.25">
      <c r="A56" s="98"/>
      <c r="B56" s="130" t="s">
        <v>1417</v>
      </c>
      <c r="C56" s="96"/>
      <c r="D56" s="112" t="s">
        <v>1415</v>
      </c>
      <c r="L56" s="98" t="s">
        <v>1441</v>
      </c>
      <c r="V56" s="130" t="s">
        <v>1417</v>
      </c>
      <c r="W56" s="96"/>
      <c r="X56" s="112" t="s">
        <v>1415</v>
      </c>
      <c r="AE56" s="98" t="s">
        <v>1441</v>
      </c>
    </row>
    <row r="57" spans="1:31" s="5" customFormat="1" ht="13.5" customHeight="1" x14ac:dyDescent="0.25">
      <c r="A57" s="98"/>
      <c r="B57" s="131" t="s">
        <v>880</v>
      </c>
      <c r="C57" s="96"/>
      <c r="D57" s="111" t="s">
        <v>1413</v>
      </c>
      <c r="L57" s="98" t="s">
        <v>1434</v>
      </c>
      <c r="V57" s="131" t="s">
        <v>880</v>
      </c>
      <c r="W57" s="96"/>
      <c r="X57" s="111" t="s">
        <v>1413</v>
      </c>
      <c r="AE57" s="98" t="s">
        <v>1434</v>
      </c>
    </row>
    <row r="58" spans="1:31" s="5" customFormat="1" ht="13.5" customHeight="1" x14ac:dyDescent="0.25">
      <c r="A58" s="98"/>
      <c r="B58" s="131" t="s">
        <v>880</v>
      </c>
      <c r="C58" s="96"/>
      <c r="D58" s="111" t="s">
        <v>1414</v>
      </c>
      <c r="L58" s="98" t="s">
        <v>1434</v>
      </c>
      <c r="V58" s="131" t="s">
        <v>880</v>
      </c>
      <c r="W58" s="96"/>
      <c r="X58" s="111" t="s">
        <v>1414</v>
      </c>
      <c r="AE58" s="98" t="s">
        <v>1434</v>
      </c>
    </row>
    <row r="59" spans="1:31" s="5" customFormat="1" ht="13.5" customHeight="1" x14ac:dyDescent="0.25">
      <c r="A59" s="98"/>
      <c r="B59" s="132" t="s">
        <v>762</v>
      </c>
      <c r="C59" s="96"/>
      <c r="D59" s="108" t="s">
        <v>1412</v>
      </c>
      <c r="L59" s="98" t="s">
        <v>1436</v>
      </c>
      <c r="V59" s="132" t="s">
        <v>762</v>
      </c>
      <c r="W59" s="96"/>
      <c r="X59" s="108" t="s">
        <v>1412</v>
      </c>
      <c r="AE59" s="98" t="s">
        <v>1436</v>
      </c>
    </row>
    <row r="60" spans="1:31" s="5" customFormat="1" ht="13.5" customHeight="1" x14ac:dyDescent="0.25">
      <c r="A60" s="98"/>
      <c r="B60" s="133" t="s">
        <v>933</v>
      </c>
      <c r="C60" s="96"/>
      <c r="D60" s="113" t="s">
        <v>1435</v>
      </c>
      <c r="L60" s="98" t="s">
        <v>1437</v>
      </c>
      <c r="V60" s="133" t="s">
        <v>933</v>
      </c>
      <c r="W60" s="96"/>
      <c r="X60" s="113" t="s">
        <v>1435</v>
      </c>
      <c r="AE60" s="98" t="s">
        <v>1437</v>
      </c>
    </row>
    <row r="61" spans="1:31" s="5" customFormat="1" ht="13.5" customHeight="1" x14ac:dyDescent="0.25">
      <c r="A61" s="98"/>
      <c r="B61" s="134" t="s">
        <v>38</v>
      </c>
      <c r="C61" s="96"/>
      <c r="D61" s="102" t="s">
        <v>1407</v>
      </c>
      <c r="L61" s="98" t="s">
        <v>1438</v>
      </c>
      <c r="V61" s="134" t="s">
        <v>38</v>
      </c>
      <c r="W61" s="96"/>
      <c r="X61" s="102" t="s">
        <v>1407</v>
      </c>
      <c r="AE61" s="98" t="s">
        <v>1438</v>
      </c>
    </row>
    <row r="62" spans="1:31" s="5" customFormat="1" ht="13.5" customHeight="1" x14ac:dyDescent="0.25">
      <c r="A62" s="98"/>
      <c r="B62" s="134" t="s">
        <v>38</v>
      </c>
      <c r="C62" s="96"/>
      <c r="D62" s="102" t="s">
        <v>1408</v>
      </c>
      <c r="L62" s="98" t="s">
        <v>1438</v>
      </c>
      <c r="V62" s="134" t="s">
        <v>38</v>
      </c>
      <c r="W62" s="96"/>
      <c r="X62" s="102" t="s">
        <v>1408</v>
      </c>
      <c r="AE62" s="98" t="s">
        <v>1438</v>
      </c>
    </row>
    <row r="63" spans="1:31" s="5" customFormat="1" ht="13.5" customHeight="1" x14ac:dyDescent="0.25">
      <c r="A63" s="98"/>
      <c r="B63" s="135" t="s">
        <v>17</v>
      </c>
      <c r="C63" s="96"/>
      <c r="D63" s="99" t="s">
        <v>1409</v>
      </c>
      <c r="L63" s="98" t="s">
        <v>1440</v>
      </c>
      <c r="V63" s="135" t="s">
        <v>17</v>
      </c>
      <c r="W63" s="96"/>
      <c r="X63" s="99" t="s">
        <v>1409</v>
      </c>
      <c r="AE63" s="98" t="s">
        <v>1440</v>
      </c>
    </row>
    <row r="64" spans="1:31" s="5" customFormat="1" ht="13.5" customHeight="1" x14ac:dyDescent="0.25">
      <c r="A64" s="98"/>
      <c r="B64" s="135" t="s">
        <v>17</v>
      </c>
      <c r="C64" s="96"/>
      <c r="D64" s="99" t="s">
        <v>1410</v>
      </c>
      <c r="L64" s="98" t="s">
        <v>1440</v>
      </c>
      <c r="V64" s="135" t="s">
        <v>17</v>
      </c>
      <c r="W64" s="96"/>
      <c r="X64" s="99" t="s">
        <v>1410</v>
      </c>
      <c r="AE64" s="98" t="s">
        <v>1440</v>
      </c>
    </row>
    <row r="65" spans="1:31" s="5" customFormat="1" ht="13.5" customHeight="1" x14ac:dyDescent="0.25">
      <c r="A65" s="98"/>
      <c r="B65" s="136" t="s">
        <v>39</v>
      </c>
      <c r="C65" s="96"/>
      <c r="D65" s="100" t="s">
        <v>1411</v>
      </c>
      <c r="L65" s="98" t="s">
        <v>1439</v>
      </c>
      <c r="V65" s="136" t="s">
        <v>39</v>
      </c>
      <c r="W65" s="96"/>
      <c r="X65" s="100" t="s">
        <v>1411</v>
      </c>
      <c r="AE65" s="98" t="s">
        <v>1439</v>
      </c>
    </row>
  </sheetData>
  <sortState columnSort="1" ref="B1:AK38">
    <sortCondition ref="B5:AK5"/>
    <sortCondition ref="B2:AK2"/>
  </sortState>
  <pageMargins left="0.7" right="0.7" top="0.75" bottom="0.75" header="0.3" footer="0.3"/>
  <pageSetup paperSize="9" orientation="portrait" verticalDpi="0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3"/>
  <sheetViews>
    <sheetView topLeftCell="A28" workbookViewId="0">
      <selection activeCell="L45" sqref="L45"/>
    </sheetView>
  </sheetViews>
  <sheetFormatPr baseColWidth="10" defaultRowHeight="15" x14ac:dyDescent="0.25"/>
  <cols>
    <col min="1" max="1" width="32.28515625" style="1" customWidth="1"/>
    <col min="2" max="3" width="11.42578125" style="44"/>
    <col min="4" max="4" width="11.42578125" style="9"/>
    <col min="5" max="10" width="11.42578125" style="44"/>
    <col min="11" max="11" width="13.140625" style="44" customWidth="1"/>
    <col min="12" max="16384" width="11.42578125" style="44"/>
  </cols>
  <sheetData>
    <row r="1" spans="1:4" x14ac:dyDescent="0.25">
      <c r="A1" s="45" t="s">
        <v>24</v>
      </c>
      <c r="D1" s="14"/>
    </row>
    <row r="2" spans="1:4" s="51" customFormat="1" x14ac:dyDescent="0.25">
      <c r="A2" s="46" t="s">
        <v>23</v>
      </c>
      <c r="B2" s="51" t="s">
        <v>817</v>
      </c>
      <c r="C2" s="51" t="s">
        <v>816</v>
      </c>
      <c r="D2" s="3" t="s">
        <v>814</v>
      </c>
    </row>
    <row r="3" spans="1:4" x14ac:dyDescent="0.25">
      <c r="A3" s="45" t="s">
        <v>25</v>
      </c>
    </row>
    <row r="4" spans="1:4" x14ac:dyDescent="0.25">
      <c r="A4" s="45" t="s">
        <v>212</v>
      </c>
    </row>
    <row r="5" spans="1:4" x14ac:dyDescent="0.25">
      <c r="A5" s="47" t="s">
        <v>12</v>
      </c>
      <c r="B5" s="9" t="s">
        <v>815</v>
      </c>
      <c r="C5" s="9" t="s">
        <v>815</v>
      </c>
      <c r="D5" s="9" t="s">
        <v>815</v>
      </c>
    </row>
    <row r="6" spans="1:4" x14ac:dyDescent="0.25">
      <c r="A6" s="47" t="s">
        <v>6</v>
      </c>
      <c r="B6" s="9" t="s">
        <v>7</v>
      </c>
      <c r="C6" s="9" t="s">
        <v>7</v>
      </c>
      <c r="D6" s="9" t="s">
        <v>7</v>
      </c>
    </row>
    <row r="7" spans="1:4" x14ac:dyDescent="0.25">
      <c r="A7" s="47" t="s">
        <v>1</v>
      </c>
      <c r="B7" s="44">
        <v>177</v>
      </c>
      <c r="C7" s="44">
        <v>161</v>
      </c>
      <c r="D7" s="9">
        <v>448</v>
      </c>
    </row>
    <row r="8" spans="1:4" x14ac:dyDescent="0.25">
      <c r="A8" s="47" t="s">
        <v>2</v>
      </c>
      <c r="B8" s="44">
        <v>3</v>
      </c>
      <c r="C8" s="44">
        <v>14</v>
      </c>
      <c r="D8" s="9">
        <v>23</v>
      </c>
    </row>
    <row r="9" spans="1:4" s="52" customFormat="1" x14ac:dyDescent="0.25">
      <c r="A9" s="48" t="s">
        <v>3</v>
      </c>
      <c r="B9" s="52">
        <v>19.3</v>
      </c>
      <c r="C9" s="52">
        <v>19.2</v>
      </c>
      <c r="D9" s="18">
        <v>18.100000000000001</v>
      </c>
    </row>
    <row r="10" spans="1:4" x14ac:dyDescent="0.25">
      <c r="A10" s="47" t="s">
        <v>4</v>
      </c>
    </row>
    <row r="11" spans="1:4" x14ac:dyDescent="0.25">
      <c r="A11" s="47" t="s">
        <v>5</v>
      </c>
    </row>
    <row r="12" spans="1:4" x14ac:dyDescent="0.25">
      <c r="A12" s="47" t="s">
        <v>44</v>
      </c>
      <c r="B12" s="44">
        <v>16.600000000000001</v>
      </c>
      <c r="C12" s="44">
        <v>20.7</v>
      </c>
      <c r="D12" s="9">
        <v>15.7</v>
      </c>
    </row>
    <row r="13" spans="1:4" x14ac:dyDescent="0.25">
      <c r="A13" s="47" t="s">
        <v>18</v>
      </c>
      <c r="B13" s="44" t="s">
        <v>78</v>
      </c>
      <c r="C13" s="44" t="s">
        <v>78</v>
      </c>
      <c r="D13" s="44" t="s">
        <v>78</v>
      </c>
    </row>
    <row r="14" spans="1:4" x14ac:dyDescent="0.25">
      <c r="A14" s="47" t="s">
        <v>19</v>
      </c>
      <c r="B14" s="44" t="s">
        <v>78</v>
      </c>
      <c r="C14" s="44" t="s">
        <v>78</v>
      </c>
      <c r="D14" s="44" t="s">
        <v>78</v>
      </c>
    </row>
    <row r="15" spans="1:4" x14ac:dyDescent="0.25">
      <c r="A15" s="47" t="s">
        <v>20</v>
      </c>
      <c r="B15" s="44">
        <v>10</v>
      </c>
      <c r="C15" s="44">
        <v>300</v>
      </c>
      <c r="D15" s="9">
        <v>10</v>
      </c>
    </row>
    <row r="16" spans="1:4" x14ac:dyDescent="0.25">
      <c r="A16" s="47" t="s">
        <v>21</v>
      </c>
      <c r="B16" s="9" t="s">
        <v>42</v>
      </c>
      <c r="C16" s="9" t="s">
        <v>42</v>
      </c>
      <c r="D16" s="9" t="s">
        <v>42</v>
      </c>
    </row>
    <row r="17" spans="1:9" x14ac:dyDescent="0.25">
      <c r="A17" s="47" t="s">
        <v>22</v>
      </c>
      <c r="B17" s="9" t="s">
        <v>42</v>
      </c>
      <c r="C17" s="9" t="s">
        <v>42</v>
      </c>
      <c r="D17" s="9" t="s">
        <v>42</v>
      </c>
    </row>
    <row r="18" spans="1:9" x14ac:dyDescent="0.25">
      <c r="A18" s="47"/>
    </row>
    <row r="19" spans="1:9" x14ac:dyDescent="0.25">
      <c r="A19" s="47"/>
    </row>
    <row r="20" spans="1:9" x14ac:dyDescent="0.25">
      <c r="A20" s="47" t="s">
        <v>52</v>
      </c>
      <c r="B20" s="9">
        <f>50*(B7+(10*B8))</f>
        <v>10350</v>
      </c>
      <c r="C20" s="9">
        <f t="shared" ref="C20:I20" si="0">50*(C7+(10*C8))</f>
        <v>15050</v>
      </c>
      <c r="D20" s="9">
        <f>50*(D7+(10*D8))</f>
        <v>33900</v>
      </c>
      <c r="E20" s="9">
        <f t="shared" si="0"/>
        <v>0</v>
      </c>
      <c r="F20" s="9">
        <f t="shared" si="0"/>
        <v>0</v>
      </c>
      <c r="G20" s="9">
        <f t="shared" si="0"/>
        <v>0</v>
      </c>
      <c r="H20" s="9">
        <f t="shared" si="0"/>
        <v>0</v>
      </c>
      <c r="I20" s="9">
        <f t="shared" si="0"/>
        <v>0</v>
      </c>
    </row>
    <row r="21" spans="1:9" x14ac:dyDescent="0.25">
      <c r="A21" s="47" t="s">
        <v>10</v>
      </c>
      <c r="B21" s="9">
        <f>(B9+30)*(B12)</f>
        <v>818.38</v>
      </c>
      <c r="C21" s="9">
        <f t="shared" ref="C21:I21" si="1">(C9+30)*(C12)</f>
        <v>1018.44</v>
      </c>
      <c r="D21" s="9">
        <f>(D9+30)*(D12)</f>
        <v>755.17</v>
      </c>
      <c r="E21" s="9">
        <f t="shared" si="1"/>
        <v>0</v>
      </c>
      <c r="F21" s="9">
        <f t="shared" si="1"/>
        <v>0</v>
      </c>
      <c r="G21" s="9">
        <f t="shared" si="1"/>
        <v>0</v>
      </c>
      <c r="H21" s="9">
        <f t="shared" si="1"/>
        <v>0</v>
      </c>
      <c r="I21" s="9">
        <f t="shared" si="1"/>
        <v>0</v>
      </c>
    </row>
    <row r="22" spans="1:9" x14ac:dyDescent="0.25">
      <c r="A22" s="47" t="s">
        <v>11</v>
      </c>
      <c r="B22" s="10">
        <f>B20/B21</f>
        <v>12.646936630904959</v>
      </c>
      <c r="C22" s="10">
        <f t="shared" ref="C22:I22" si="2">C20/C21</f>
        <v>14.777502847492242</v>
      </c>
      <c r="D22" s="10">
        <f>D20/D21</f>
        <v>44.890554444694573</v>
      </c>
      <c r="E22" s="10" t="e">
        <f t="shared" si="2"/>
        <v>#DIV/0!</v>
      </c>
      <c r="F22" s="10" t="e">
        <f t="shared" si="2"/>
        <v>#DIV/0!</v>
      </c>
      <c r="G22" s="10" t="e">
        <f t="shared" si="2"/>
        <v>#DIV/0!</v>
      </c>
      <c r="H22" s="10" t="e">
        <f t="shared" si="2"/>
        <v>#DIV/0!</v>
      </c>
      <c r="I22" s="10" t="e">
        <f t="shared" si="2"/>
        <v>#DIV/0!</v>
      </c>
    </row>
    <row r="23" spans="1:9" x14ac:dyDescent="0.25">
      <c r="A23" s="48" t="s">
        <v>9</v>
      </c>
      <c r="B23" s="40">
        <f>SQRT(B22)*10</f>
        <v>35.56253173060793</v>
      </c>
      <c r="C23" s="40">
        <f t="shared" ref="C23:I23" si="3">SQRT(C22)*10</f>
        <v>38.441517721718846</v>
      </c>
      <c r="D23" s="40">
        <f>SQRT(D22)*10</f>
        <v>67.000413763419829</v>
      </c>
      <c r="E23" s="40" t="e">
        <f t="shared" si="3"/>
        <v>#DIV/0!</v>
      </c>
      <c r="F23" s="40" t="e">
        <f t="shared" si="3"/>
        <v>#DIV/0!</v>
      </c>
      <c r="G23" s="40" t="e">
        <f t="shared" si="3"/>
        <v>#DIV/0!</v>
      </c>
      <c r="H23" s="40" t="e">
        <f t="shared" si="3"/>
        <v>#DIV/0!</v>
      </c>
      <c r="I23" s="40" t="e">
        <f t="shared" si="3"/>
        <v>#DIV/0!</v>
      </c>
    </row>
    <row r="24" spans="1:9" x14ac:dyDescent="0.25">
      <c r="A24" s="49"/>
    </row>
    <row r="25" spans="1:9" s="51" customFormat="1" x14ac:dyDescent="0.25">
      <c r="A25" s="50" t="s">
        <v>16</v>
      </c>
      <c r="B25" s="141" t="s">
        <v>61</v>
      </c>
      <c r="C25" s="141" t="s">
        <v>61</v>
      </c>
      <c r="D25" s="122" t="s">
        <v>69</v>
      </c>
    </row>
    <row r="26" spans="1:9" x14ac:dyDescent="0.25">
      <c r="A26" s="1" t="s">
        <v>75</v>
      </c>
    </row>
    <row r="28" spans="1:9" x14ac:dyDescent="0.25">
      <c r="A28" s="1" t="s">
        <v>111</v>
      </c>
    </row>
    <row r="29" spans="1:9" x14ac:dyDescent="0.25">
      <c r="A29" s="1" t="s">
        <v>112</v>
      </c>
    </row>
    <row r="31" spans="1:9" s="15" customFormat="1" ht="12.75" x14ac:dyDescent="0.2">
      <c r="A31" s="13" t="s">
        <v>842</v>
      </c>
      <c r="D31" s="9"/>
    </row>
    <row r="32" spans="1:9" s="15" customFormat="1" ht="12.75" x14ac:dyDescent="0.2">
      <c r="A32" s="13" t="s">
        <v>843</v>
      </c>
      <c r="D32" s="9"/>
    </row>
    <row r="33" spans="1:12" s="15" customFormat="1" ht="12.75" x14ac:dyDescent="0.2">
      <c r="A33" s="13"/>
      <c r="D33" s="9"/>
    </row>
    <row r="34" spans="1:12" x14ac:dyDescent="0.25">
      <c r="A34" s="1" t="s">
        <v>119</v>
      </c>
    </row>
    <row r="35" spans="1:12" x14ac:dyDescent="0.25">
      <c r="A35" s="1" t="s">
        <v>120</v>
      </c>
    </row>
    <row r="36" spans="1:12" x14ac:dyDescent="0.25">
      <c r="A36" s="1" t="s">
        <v>121</v>
      </c>
    </row>
    <row r="37" spans="1:12" x14ac:dyDescent="0.25">
      <c r="A37" s="1" t="s">
        <v>122</v>
      </c>
    </row>
    <row r="39" spans="1:12" x14ac:dyDescent="0.25">
      <c r="B39" s="7" t="s">
        <v>1433</v>
      </c>
      <c r="C39" s="7"/>
    </row>
    <row r="40" spans="1:12" x14ac:dyDescent="0.25">
      <c r="B40" s="126" t="s">
        <v>577</v>
      </c>
      <c r="C40" s="98" t="s">
        <v>1426</v>
      </c>
      <c r="D40" s="5"/>
    </row>
    <row r="41" spans="1:12" x14ac:dyDescent="0.25">
      <c r="B41" s="129" t="s">
        <v>576</v>
      </c>
      <c r="C41" s="98" t="s">
        <v>1427</v>
      </c>
      <c r="D41" s="5"/>
    </row>
    <row r="42" spans="1:12" x14ac:dyDescent="0.25">
      <c r="B42" s="127" t="s">
        <v>1515</v>
      </c>
      <c r="C42" s="98" t="s">
        <v>1428</v>
      </c>
      <c r="D42" s="5"/>
    </row>
    <row r="43" spans="1:12" x14ac:dyDescent="0.25">
      <c r="B43" s="128" t="s">
        <v>1514</v>
      </c>
      <c r="C43" s="98" t="s">
        <v>1429</v>
      </c>
      <c r="D43" s="5"/>
    </row>
    <row r="44" spans="1:12" x14ac:dyDescent="0.25">
      <c r="B44" s="124" t="s">
        <v>761</v>
      </c>
      <c r="C44" s="98" t="s">
        <v>1430</v>
      </c>
      <c r="D44" s="5"/>
      <c r="K44" s="175" t="s">
        <v>1466</v>
      </c>
    </row>
    <row r="45" spans="1:12" x14ac:dyDescent="0.25">
      <c r="B45" s="124" t="s">
        <v>1455</v>
      </c>
      <c r="C45" s="98" t="s">
        <v>1431</v>
      </c>
      <c r="D45" s="5"/>
      <c r="K45" s="175" t="s">
        <v>1454</v>
      </c>
      <c r="L45" s="145" t="s">
        <v>1456</v>
      </c>
    </row>
    <row r="46" spans="1:12" x14ac:dyDescent="0.25">
      <c r="B46" s="125" t="s">
        <v>1513</v>
      </c>
      <c r="C46" s="98" t="s">
        <v>1432</v>
      </c>
      <c r="D46" s="98"/>
      <c r="K46" s="186" t="s">
        <v>1559</v>
      </c>
    </row>
    <row r="47" spans="1:12" x14ac:dyDescent="0.25">
      <c r="B47" s="155" t="s">
        <v>1512</v>
      </c>
      <c r="C47" s="98" t="s">
        <v>1425</v>
      </c>
      <c r="D47" s="98"/>
      <c r="E47" s="145"/>
      <c r="F47" s="145"/>
      <c r="G47" s="145"/>
      <c r="H47" s="145"/>
      <c r="I47" s="145"/>
      <c r="J47" s="145"/>
      <c r="K47" s="156" t="s">
        <v>1464</v>
      </c>
      <c r="L47" s="146" t="s">
        <v>1449</v>
      </c>
    </row>
    <row r="48" spans="1:12" x14ac:dyDescent="0.25">
      <c r="B48" s="157" t="s">
        <v>1511</v>
      </c>
      <c r="C48" s="98" t="s">
        <v>1451</v>
      </c>
      <c r="D48" s="98"/>
      <c r="E48" s="145"/>
      <c r="F48" s="145"/>
      <c r="G48" s="145"/>
      <c r="H48" s="145"/>
      <c r="I48" s="145"/>
      <c r="J48" s="145"/>
      <c r="K48" s="158" t="s">
        <v>1470</v>
      </c>
      <c r="L48" s="146" t="s">
        <v>1452</v>
      </c>
    </row>
    <row r="49" spans="2:12" x14ac:dyDescent="0.25">
      <c r="B49" s="139" t="s">
        <v>1509</v>
      </c>
      <c r="C49" s="98" t="s">
        <v>1453</v>
      </c>
      <c r="D49" s="98"/>
      <c r="E49" s="145"/>
      <c r="F49" s="145"/>
      <c r="G49" s="145"/>
      <c r="H49" s="145"/>
      <c r="I49" s="145"/>
      <c r="J49" s="145"/>
      <c r="K49" s="159" t="s">
        <v>1468</v>
      </c>
      <c r="L49" s="146" t="s">
        <v>1450</v>
      </c>
    </row>
    <row r="50" spans="2:12" x14ac:dyDescent="0.25">
      <c r="B50" s="131" t="s">
        <v>1510</v>
      </c>
      <c r="C50" s="98" t="s">
        <v>1422</v>
      </c>
      <c r="D50" s="98"/>
      <c r="E50" s="145"/>
      <c r="F50" s="145"/>
      <c r="G50" s="145"/>
      <c r="H50" s="145"/>
      <c r="I50" s="145"/>
      <c r="J50" s="145"/>
      <c r="K50" s="160" t="s">
        <v>698</v>
      </c>
      <c r="L50" s="146" t="s">
        <v>1448</v>
      </c>
    </row>
    <row r="51" spans="2:12" x14ac:dyDescent="0.25">
      <c r="B51" s="3"/>
      <c r="C51" s="96"/>
      <c r="D51" s="96" t="s">
        <v>1418</v>
      </c>
    </row>
    <row r="52" spans="2:12" ht="14.25" customHeight="1" x14ac:dyDescent="0.25">
      <c r="B52" s="72" t="s">
        <v>1417</v>
      </c>
      <c r="C52" s="97"/>
      <c r="D52" s="112" t="s">
        <v>1416</v>
      </c>
      <c r="E52" s="5"/>
      <c r="F52" s="5"/>
      <c r="G52" s="5"/>
      <c r="H52" s="5"/>
      <c r="I52" s="5"/>
      <c r="J52" s="5"/>
      <c r="K52" s="98" t="s">
        <v>1441</v>
      </c>
    </row>
    <row r="53" spans="2:12" ht="14.25" customHeight="1" x14ac:dyDescent="0.25">
      <c r="B53" s="72" t="s">
        <v>1417</v>
      </c>
      <c r="C53" s="96"/>
      <c r="D53" s="112" t="s">
        <v>1415</v>
      </c>
      <c r="E53" s="9"/>
      <c r="F53" s="9"/>
      <c r="G53" s="9"/>
      <c r="H53" s="9"/>
      <c r="I53" s="9"/>
      <c r="J53" s="9"/>
      <c r="K53" s="98" t="s">
        <v>1441</v>
      </c>
    </row>
    <row r="54" spans="2:12" ht="14.25" customHeight="1" x14ac:dyDescent="0.25">
      <c r="B54" s="116" t="s">
        <v>880</v>
      </c>
      <c r="C54" s="96"/>
      <c r="D54" s="111" t="s">
        <v>1413</v>
      </c>
      <c r="E54" s="9"/>
      <c r="F54" s="9"/>
      <c r="G54" s="9"/>
      <c r="H54" s="9"/>
      <c r="I54" s="9"/>
      <c r="J54" s="9"/>
      <c r="K54" s="13" t="s">
        <v>1434</v>
      </c>
    </row>
    <row r="55" spans="2:12" ht="14.25" customHeight="1" x14ac:dyDescent="0.25">
      <c r="B55" s="116" t="s">
        <v>880</v>
      </c>
      <c r="C55" s="96"/>
      <c r="D55" s="111" t="s">
        <v>1414</v>
      </c>
      <c r="E55" s="9"/>
      <c r="F55" s="9"/>
      <c r="G55" s="9"/>
      <c r="H55" s="9"/>
      <c r="I55" s="9"/>
      <c r="J55" s="9"/>
      <c r="K55" s="13" t="s">
        <v>1434</v>
      </c>
    </row>
    <row r="56" spans="2:12" ht="14.25" customHeight="1" x14ac:dyDescent="0.25">
      <c r="B56" s="120" t="s">
        <v>762</v>
      </c>
      <c r="C56" s="96"/>
      <c r="D56" s="108" t="s">
        <v>1412</v>
      </c>
      <c r="E56" s="9"/>
      <c r="F56" s="9"/>
      <c r="G56" s="9"/>
      <c r="H56" s="9"/>
      <c r="I56" s="9"/>
      <c r="J56" s="9"/>
      <c r="K56" s="13" t="s">
        <v>1436</v>
      </c>
    </row>
    <row r="57" spans="2:12" ht="14.25" customHeight="1" x14ac:dyDescent="0.25">
      <c r="B57" s="119" t="s">
        <v>933</v>
      </c>
      <c r="C57" s="96"/>
      <c r="D57" s="113" t="s">
        <v>1435</v>
      </c>
      <c r="E57" s="9"/>
      <c r="F57" s="9"/>
      <c r="G57" s="9"/>
      <c r="H57" s="9"/>
      <c r="I57" s="9"/>
      <c r="J57" s="9"/>
      <c r="K57" s="13" t="s">
        <v>1437</v>
      </c>
    </row>
    <row r="58" spans="2:12" ht="14.25" customHeight="1" x14ac:dyDescent="0.25">
      <c r="B58" s="104" t="s">
        <v>38</v>
      </c>
      <c r="C58" s="7"/>
      <c r="D58" s="102" t="s">
        <v>1407</v>
      </c>
      <c r="E58" s="9"/>
      <c r="F58" s="9"/>
      <c r="G58" s="9"/>
      <c r="H58" s="9"/>
      <c r="I58" s="9"/>
      <c r="J58" s="9"/>
      <c r="K58" s="13" t="s">
        <v>1438</v>
      </c>
    </row>
    <row r="59" spans="2:12" ht="14.25" customHeight="1" x14ac:dyDescent="0.25">
      <c r="B59" s="104" t="s">
        <v>38</v>
      </c>
      <c r="C59" s="7"/>
      <c r="D59" s="102" t="s">
        <v>1408</v>
      </c>
      <c r="E59" s="9"/>
      <c r="F59" s="9"/>
      <c r="G59" s="9"/>
      <c r="H59" s="9"/>
      <c r="I59" s="9"/>
      <c r="J59" s="9"/>
      <c r="K59" s="13" t="s">
        <v>1438</v>
      </c>
    </row>
    <row r="60" spans="2:12" ht="14.25" customHeight="1" x14ac:dyDescent="0.25">
      <c r="B60" s="93" t="s">
        <v>17</v>
      </c>
      <c r="C60" s="7"/>
      <c r="D60" s="99" t="s">
        <v>1409</v>
      </c>
      <c r="E60" s="9"/>
      <c r="F60" s="9"/>
      <c r="G60" s="9"/>
      <c r="H60" s="9"/>
      <c r="I60" s="9"/>
      <c r="J60" s="9"/>
      <c r="K60" s="13" t="s">
        <v>1440</v>
      </c>
    </row>
    <row r="61" spans="2:12" ht="14.25" customHeight="1" x14ac:dyDescent="0.25">
      <c r="B61" s="93" t="s">
        <v>17</v>
      </c>
      <c r="C61" s="7"/>
      <c r="D61" s="99" t="s">
        <v>1410</v>
      </c>
      <c r="E61" s="9"/>
      <c r="F61" s="9"/>
      <c r="G61" s="9"/>
      <c r="H61" s="9"/>
      <c r="I61" s="9"/>
      <c r="J61" s="9"/>
      <c r="K61" s="13" t="s">
        <v>1440</v>
      </c>
    </row>
    <row r="62" spans="2:12" ht="14.25" customHeight="1" x14ac:dyDescent="0.25">
      <c r="B62" s="90" t="s">
        <v>39</v>
      </c>
      <c r="C62" s="7"/>
      <c r="D62" s="100" t="s">
        <v>1411</v>
      </c>
      <c r="E62" s="9"/>
      <c r="F62" s="9"/>
      <c r="G62" s="9"/>
      <c r="H62" s="9"/>
      <c r="I62" s="9"/>
      <c r="J62" s="9"/>
      <c r="K62" s="13" t="s">
        <v>1439</v>
      </c>
    </row>
    <row r="63" spans="2:12" x14ac:dyDescent="0.25">
      <c r="B63" s="9"/>
      <c r="C63" s="9"/>
    </row>
  </sheetData>
  <pageMargins left="0.7" right="0.7" top="0.75" bottom="0.75" header="0.3" footer="0.3"/>
  <pageSetup paperSize="9" orientation="portrait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Z63"/>
  <sheetViews>
    <sheetView workbookViewId="0">
      <pane xSplit="1" ySplit="6" topLeftCell="AU7" activePane="bottomRight" state="frozen"/>
      <selection pane="topRight" activeCell="B1" sqref="B1"/>
      <selection pane="bottomLeft" activeCell="A7" sqref="A7"/>
      <selection pane="bottomRight" activeCell="A20" sqref="A20"/>
    </sheetView>
  </sheetViews>
  <sheetFormatPr baseColWidth="10" defaultRowHeight="12.75" x14ac:dyDescent="0.25"/>
  <cols>
    <col min="1" max="1" width="32.28515625" style="33" customWidth="1"/>
    <col min="2" max="12" width="11.42578125" style="23"/>
    <col min="13" max="13" width="11.7109375" style="23" customWidth="1"/>
    <col min="14" max="54" width="11.42578125" style="23"/>
    <col min="55" max="55" width="13" style="23" customWidth="1"/>
    <col min="56" max="16384" width="11.42578125" style="23"/>
  </cols>
  <sheetData>
    <row r="1" spans="1:78" x14ac:dyDescent="0.25">
      <c r="A1" s="24" t="s">
        <v>24</v>
      </c>
    </row>
    <row r="2" spans="1:78" s="26" customFormat="1" ht="51" x14ac:dyDescent="0.25">
      <c r="A2" s="25" t="s">
        <v>23</v>
      </c>
      <c r="B2" s="26" t="s">
        <v>740</v>
      </c>
      <c r="C2" s="26" t="s">
        <v>725</v>
      </c>
      <c r="D2" s="26" t="s">
        <v>161</v>
      </c>
      <c r="E2" s="26" t="s">
        <v>689</v>
      </c>
      <c r="F2" s="26" t="s">
        <v>754</v>
      </c>
      <c r="G2" s="26" t="s">
        <v>753</v>
      </c>
      <c r="H2" s="26" t="s">
        <v>757</v>
      </c>
      <c r="I2" s="26" t="s">
        <v>726</v>
      </c>
      <c r="J2" s="26" t="s">
        <v>760</v>
      </c>
      <c r="K2" s="26" t="s">
        <v>721</v>
      </c>
      <c r="L2" s="26" t="s">
        <v>146</v>
      </c>
      <c r="M2" s="26" t="s">
        <v>147</v>
      </c>
      <c r="N2" s="26" t="s">
        <v>145</v>
      </c>
      <c r="O2" s="26" t="s">
        <v>144</v>
      </c>
      <c r="P2" s="26" t="s">
        <v>744</v>
      </c>
      <c r="Q2" s="26" t="s">
        <v>691</v>
      </c>
      <c r="R2" s="26" t="s">
        <v>739</v>
      </c>
      <c r="S2" s="26" t="s">
        <v>690</v>
      </c>
      <c r="T2" s="26" t="s">
        <v>694</v>
      </c>
      <c r="U2" s="26" t="s">
        <v>738</v>
      </c>
      <c r="V2" s="26" t="s">
        <v>692</v>
      </c>
      <c r="W2" s="26" t="s">
        <v>693</v>
      </c>
      <c r="X2" s="26" t="s">
        <v>693</v>
      </c>
      <c r="Y2" s="26" t="s">
        <v>153</v>
      </c>
      <c r="Z2" s="26" t="s">
        <v>153</v>
      </c>
      <c r="AA2" s="26" t="s">
        <v>155</v>
      </c>
      <c r="AB2" s="26" t="s">
        <v>751</v>
      </c>
      <c r="AC2" s="26" t="s">
        <v>159</v>
      </c>
      <c r="AD2" s="26" t="s">
        <v>160</v>
      </c>
      <c r="AE2" s="26" t="s">
        <v>160</v>
      </c>
      <c r="AF2" s="26" t="s">
        <v>684</v>
      </c>
      <c r="AG2" s="26" t="s">
        <v>701</v>
      </c>
      <c r="AH2" s="26" t="s">
        <v>700</v>
      </c>
      <c r="AI2" s="26" t="s">
        <v>746</v>
      </c>
      <c r="AJ2" s="26" t="s">
        <v>745</v>
      </c>
      <c r="AK2" s="26" t="s">
        <v>720</v>
      </c>
      <c r="AL2" s="26" t="s">
        <v>719</v>
      </c>
      <c r="AM2" s="26" t="s">
        <v>723</v>
      </c>
      <c r="AN2" s="26" t="s">
        <v>724</v>
      </c>
      <c r="AO2" s="26" t="s">
        <v>710</v>
      </c>
      <c r="AP2" s="26" t="s">
        <v>712</v>
      </c>
      <c r="AQ2" s="26" t="s">
        <v>716</v>
      </c>
      <c r="AR2" s="26" t="s">
        <v>717</v>
      </c>
      <c r="AS2" s="26" t="s">
        <v>735</v>
      </c>
      <c r="AT2" s="26" t="s">
        <v>143</v>
      </c>
      <c r="AU2" s="26" t="s">
        <v>143</v>
      </c>
      <c r="AV2" s="26" t="s">
        <v>143</v>
      </c>
      <c r="AW2" s="26" t="s">
        <v>143</v>
      </c>
      <c r="AX2" s="26" t="s">
        <v>699</v>
      </c>
      <c r="AY2" s="26" t="s">
        <v>699</v>
      </c>
      <c r="AZ2" s="26" t="s">
        <v>718</v>
      </c>
      <c r="BA2" s="26" t="s">
        <v>722</v>
      </c>
      <c r="BB2" s="26" t="s">
        <v>142</v>
      </c>
      <c r="BC2" s="26" t="s">
        <v>702</v>
      </c>
      <c r="BD2" s="26" t="s">
        <v>742</v>
      </c>
      <c r="BE2" s="26" t="s">
        <v>2624</v>
      </c>
      <c r="BF2" s="26" t="s">
        <v>737</v>
      </c>
      <c r="BG2" s="26" t="s">
        <v>2437</v>
      </c>
      <c r="BH2" s="26" t="s">
        <v>750</v>
      </c>
      <c r="BI2" s="26" t="s">
        <v>711</v>
      </c>
      <c r="BJ2" s="26" t="s">
        <v>758</v>
      </c>
      <c r="BK2" s="26" t="s">
        <v>747</v>
      </c>
      <c r="BL2" s="26" t="s">
        <v>749</v>
      </c>
      <c r="BM2" s="26" t="s">
        <v>709</v>
      </c>
    </row>
    <row r="3" spans="1:78" x14ac:dyDescent="0.25">
      <c r="A3" s="24" t="s">
        <v>25</v>
      </c>
    </row>
    <row r="4" spans="1:78" x14ac:dyDescent="0.25">
      <c r="A4" s="24" t="s">
        <v>2482</v>
      </c>
    </row>
    <row r="5" spans="1:78" s="27" customFormat="1" ht="25.5" x14ac:dyDescent="0.25">
      <c r="A5" s="27" t="s">
        <v>12</v>
      </c>
      <c r="B5" s="27" t="s">
        <v>741</v>
      </c>
      <c r="C5" s="27" t="s">
        <v>759</v>
      </c>
      <c r="D5" s="27" t="s">
        <v>163</v>
      </c>
      <c r="E5" s="27" t="s">
        <v>743</v>
      </c>
      <c r="F5" s="27" t="s">
        <v>743</v>
      </c>
      <c r="G5" s="27" t="s">
        <v>743</v>
      </c>
      <c r="H5" s="27" t="s">
        <v>756</v>
      </c>
      <c r="I5" s="27" t="s">
        <v>755</v>
      </c>
      <c r="J5" s="27" t="s">
        <v>755</v>
      </c>
      <c r="K5" s="27" t="s">
        <v>755</v>
      </c>
      <c r="L5" s="27" t="s">
        <v>148</v>
      </c>
      <c r="M5" s="27" t="s">
        <v>148</v>
      </c>
      <c r="N5" s="27" t="s">
        <v>148</v>
      </c>
      <c r="O5" s="27" t="s">
        <v>148</v>
      </c>
      <c r="P5" s="27" t="s">
        <v>148</v>
      </c>
      <c r="Q5" s="27" t="s">
        <v>148</v>
      </c>
      <c r="R5" s="27" t="s">
        <v>148</v>
      </c>
      <c r="S5" s="27" t="s">
        <v>148</v>
      </c>
      <c r="T5" s="27" t="s">
        <v>148</v>
      </c>
      <c r="U5" s="27" t="s">
        <v>148</v>
      </c>
      <c r="V5" s="27" t="s">
        <v>148</v>
      </c>
      <c r="W5" s="27" t="s">
        <v>148</v>
      </c>
      <c r="X5" s="27" t="s">
        <v>148</v>
      </c>
      <c r="Y5" s="27" t="s">
        <v>154</v>
      </c>
      <c r="Z5" s="27" t="s">
        <v>154</v>
      </c>
      <c r="AA5" s="27" t="s">
        <v>154</v>
      </c>
      <c r="AB5" s="27" t="s">
        <v>752</v>
      </c>
      <c r="AC5" s="27" t="s">
        <v>162</v>
      </c>
      <c r="AD5" s="27" t="s">
        <v>162</v>
      </c>
      <c r="AE5" s="27" t="s">
        <v>162</v>
      </c>
      <c r="AF5" s="27" t="s">
        <v>162</v>
      </c>
      <c r="AG5" s="27" t="s">
        <v>151</v>
      </c>
      <c r="AH5" s="27" t="s">
        <v>151</v>
      </c>
      <c r="AI5" s="27" t="s">
        <v>151</v>
      </c>
      <c r="AJ5" s="27" t="s">
        <v>151</v>
      </c>
      <c r="AK5" s="27" t="s">
        <v>151</v>
      </c>
      <c r="AL5" s="27" t="s">
        <v>151</v>
      </c>
      <c r="AM5" s="27" t="s">
        <v>151</v>
      </c>
      <c r="AN5" s="27" t="s">
        <v>151</v>
      </c>
      <c r="AO5" s="27" t="s">
        <v>151</v>
      </c>
      <c r="AP5" s="27" t="s">
        <v>151</v>
      </c>
      <c r="AQ5" s="27" t="s">
        <v>151</v>
      </c>
      <c r="AR5" s="27" t="s">
        <v>151</v>
      </c>
      <c r="AS5" s="27" t="s">
        <v>151</v>
      </c>
      <c r="AT5" s="27" t="s">
        <v>151</v>
      </c>
      <c r="AU5" s="27" t="s">
        <v>151</v>
      </c>
      <c r="AV5" s="27" t="s">
        <v>151</v>
      </c>
      <c r="AW5" s="27" t="s">
        <v>151</v>
      </c>
      <c r="AX5" s="27" t="s">
        <v>151</v>
      </c>
      <c r="AY5" s="27" t="s">
        <v>151</v>
      </c>
      <c r="AZ5" s="27" t="s">
        <v>151</v>
      </c>
      <c r="BA5" s="27" t="s">
        <v>207</v>
      </c>
      <c r="BB5" s="27" t="s">
        <v>207</v>
      </c>
      <c r="BC5" s="27" t="s">
        <v>207</v>
      </c>
      <c r="BD5" s="27" t="s">
        <v>1261</v>
      </c>
      <c r="BE5" s="27" t="s">
        <v>1261</v>
      </c>
      <c r="BF5" s="27" t="s">
        <v>1261</v>
      </c>
      <c r="BG5" s="27" t="s">
        <v>1261</v>
      </c>
      <c r="BH5" s="27" t="s">
        <v>748</v>
      </c>
      <c r="BI5" s="27" t="s">
        <v>748</v>
      </c>
      <c r="BJ5" s="27" t="s">
        <v>748</v>
      </c>
      <c r="BK5" s="27" t="s">
        <v>748</v>
      </c>
      <c r="BL5" s="27" t="s">
        <v>748</v>
      </c>
      <c r="BM5" s="27" t="s">
        <v>748</v>
      </c>
    </row>
    <row r="6" spans="1:78" ht="51" x14ac:dyDescent="0.25">
      <c r="A6" s="27" t="s">
        <v>6</v>
      </c>
      <c r="B6" s="23" t="s">
        <v>685</v>
      </c>
      <c r="C6" s="23" t="s">
        <v>685</v>
      </c>
      <c r="D6" s="23" t="s">
        <v>102</v>
      </c>
      <c r="E6" s="23" t="s">
        <v>685</v>
      </c>
      <c r="F6" s="23" t="s">
        <v>685</v>
      </c>
      <c r="G6" s="23" t="s">
        <v>685</v>
      </c>
      <c r="H6" s="23" t="s">
        <v>685</v>
      </c>
      <c r="I6" s="23" t="s">
        <v>685</v>
      </c>
      <c r="J6" s="23" t="s">
        <v>685</v>
      </c>
      <c r="K6" s="23" t="s">
        <v>685</v>
      </c>
      <c r="L6" s="23" t="s">
        <v>79</v>
      </c>
      <c r="M6" s="23" t="s">
        <v>102</v>
      </c>
      <c r="N6" s="23" t="s">
        <v>102</v>
      </c>
      <c r="O6" s="23" t="s">
        <v>79</v>
      </c>
      <c r="P6" s="23" t="s">
        <v>685</v>
      </c>
      <c r="Q6" s="23" t="s">
        <v>685</v>
      </c>
      <c r="R6" s="23" t="s">
        <v>685</v>
      </c>
      <c r="S6" s="23" t="s">
        <v>685</v>
      </c>
      <c r="T6" s="23" t="s">
        <v>685</v>
      </c>
      <c r="U6" s="23" t="s">
        <v>685</v>
      </c>
      <c r="V6" s="23" t="s">
        <v>685</v>
      </c>
      <c r="W6" s="23" t="s">
        <v>685</v>
      </c>
      <c r="X6" s="23" t="s">
        <v>2623</v>
      </c>
      <c r="Y6" s="23" t="s">
        <v>102</v>
      </c>
      <c r="Z6" s="23" t="s">
        <v>79</v>
      </c>
      <c r="AA6" s="23" t="s">
        <v>79</v>
      </c>
      <c r="AB6" s="23" t="s">
        <v>685</v>
      </c>
      <c r="AC6" s="23" t="s">
        <v>79</v>
      </c>
      <c r="AD6" s="23" t="s">
        <v>102</v>
      </c>
      <c r="AE6" s="23" t="s">
        <v>79</v>
      </c>
      <c r="AF6" s="23" t="s">
        <v>685</v>
      </c>
      <c r="AG6" s="23" t="s">
        <v>685</v>
      </c>
      <c r="AH6" s="23" t="s">
        <v>685</v>
      </c>
      <c r="AI6" s="23" t="s">
        <v>685</v>
      </c>
      <c r="AJ6" s="23" t="s">
        <v>685</v>
      </c>
      <c r="AK6" s="23" t="s">
        <v>685</v>
      </c>
      <c r="AL6" s="23" t="s">
        <v>685</v>
      </c>
      <c r="AM6" s="23" t="s">
        <v>685</v>
      </c>
      <c r="AN6" s="23" t="s">
        <v>685</v>
      </c>
      <c r="AO6" s="23" t="s">
        <v>685</v>
      </c>
      <c r="AP6" s="23" t="s">
        <v>685</v>
      </c>
      <c r="AQ6" s="23" t="s">
        <v>685</v>
      </c>
      <c r="AR6" s="23" t="s">
        <v>685</v>
      </c>
      <c r="AS6" s="23" t="s">
        <v>685</v>
      </c>
      <c r="AT6" s="23" t="s">
        <v>102</v>
      </c>
      <c r="AU6" s="23" t="s">
        <v>79</v>
      </c>
      <c r="AV6" s="23" t="s">
        <v>149</v>
      </c>
      <c r="AW6" s="23" t="s">
        <v>685</v>
      </c>
      <c r="AX6" s="23" t="s">
        <v>685</v>
      </c>
      <c r="AY6" s="23" t="s">
        <v>899</v>
      </c>
      <c r="AZ6" s="23" t="s">
        <v>685</v>
      </c>
      <c r="BA6" s="23" t="s">
        <v>685</v>
      </c>
      <c r="BB6" s="23" t="s">
        <v>79</v>
      </c>
      <c r="BC6" s="23" t="s">
        <v>685</v>
      </c>
      <c r="BD6" s="23" t="s">
        <v>685</v>
      </c>
      <c r="BE6" s="23" t="s">
        <v>2625</v>
      </c>
      <c r="BF6" s="23" t="s">
        <v>685</v>
      </c>
      <c r="BG6" s="23" t="s">
        <v>2435</v>
      </c>
      <c r="BH6" s="23" t="s">
        <v>685</v>
      </c>
      <c r="BI6" s="23" t="s">
        <v>685</v>
      </c>
      <c r="BJ6" s="23" t="s">
        <v>685</v>
      </c>
      <c r="BK6" s="23" t="s">
        <v>685</v>
      </c>
      <c r="BL6" s="23" t="s">
        <v>685</v>
      </c>
      <c r="BM6" s="23" t="s">
        <v>685</v>
      </c>
    </row>
    <row r="7" spans="1:78" x14ac:dyDescent="0.25">
      <c r="A7" s="28" t="s">
        <v>1</v>
      </c>
      <c r="B7" s="23">
        <v>285</v>
      </c>
      <c r="C7" s="23">
        <v>555</v>
      </c>
      <c r="D7" s="23" t="s">
        <v>177</v>
      </c>
      <c r="E7" s="23">
        <v>200</v>
      </c>
      <c r="F7" s="23">
        <v>750</v>
      </c>
      <c r="G7" s="23">
        <v>330</v>
      </c>
      <c r="H7" s="23">
        <v>385</v>
      </c>
      <c r="I7" s="23">
        <v>2500</v>
      </c>
      <c r="J7" s="23">
        <v>1100</v>
      </c>
      <c r="K7" s="23">
        <v>513</v>
      </c>
      <c r="L7" s="23">
        <v>1182.3</v>
      </c>
      <c r="M7" s="23">
        <v>574</v>
      </c>
      <c r="N7" s="23">
        <v>502</v>
      </c>
      <c r="O7" s="23">
        <v>330.2</v>
      </c>
      <c r="P7" s="23">
        <v>130</v>
      </c>
      <c r="Q7" s="23">
        <v>273</v>
      </c>
      <c r="R7" s="23">
        <v>108</v>
      </c>
      <c r="S7" s="23">
        <v>165</v>
      </c>
      <c r="T7" s="23">
        <v>180</v>
      </c>
      <c r="U7" s="23">
        <v>114</v>
      </c>
      <c r="V7" s="23">
        <v>264</v>
      </c>
      <c r="W7" s="23">
        <v>177</v>
      </c>
      <c r="X7" s="23">
        <v>159</v>
      </c>
      <c r="Y7" s="23">
        <v>427</v>
      </c>
      <c r="Z7" s="23">
        <v>433.6</v>
      </c>
      <c r="AA7" s="23" t="s">
        <v>170</v>
      </c>
      <c r="AB7" s="23">
        <v>520</v>
      </c>
      <c r="AC7" s="23" t="s">
        <v>174</v>
      </c>
      <c r="AD7" s="23" t="s">
        <v>175</v>
      </c>
      <c r="AE7" s="23" t="s">
        <v>176</v>
      </c>
      <c r="AF7" s="23">
        <v>133</v>
      </c>
      <c r="AG7" s="23">
        <v>185</v>
      </c>
      <c r="AH7" s="23">
        <v>265</v>
      </c>
      <c r="AI7" s="23">
        <v>160</v>
      </c>
      <c r="AJ7" s="23">
        <v>290</v>
      </c>
      <c r="AK7" s="23">
        <v>510</v>
      </c>
      <c r="AL7" s="23">
        <v>580</v>
      </c>
      <c r="AM7" s="23">
        <v>640</v>
      </c>
      <c r="AN7" s="23">
        <v>670</v>
      </c>
      <c r="AO7" s="23">
        <v>350</v>
      </c>
      <c r="AP7" s="23">
        <v>390</v>
      </c>
      <c r="AQ7" s="23">
        <v>520</v>
      </c>
      <c r="AR7" s="23">
        <v>480</v>
      </c>
      <c r="AS7" s="23">
        <v>400</v>
      </c>
      <c r="AT7" s="23">
        <v>549</v>
      </c>
      <c r="AU7" s="23">
        <v>448</v>
      </c>
      <c r="AV7" s="23">
        <v>571</v>
      </c>
      <c r="AW7" s="23">
        <v>560</v>
      </c>
      <c r="AX7" s="23">
        <v>318</v>
      </c>
      <c r="AY7" s="23">
        <v>372</v>
      </c>
      <c r="AZ7" s="23">
        <v>495</v>
      </c>
      <c r="BA7" s="23">
        <v>370</v>
      </c>
      <c r="BB7" s="23">
        <v>474.2</v>
      </c>
      <c r="BC7" s="23">
        <v>350</v>
      </c>
      <c r="BD7" s="23">
        <v>260</v>
      </c>
      <c r="BE7" s="23">
        <v>134</v>
      </c>
      <c r="BF7" s="23">
        <v>125</v>
      </c>
      <c r="BG7" s="23">
        <v>94</v>
      </c>
      <c r="BH7" s="23">
        <v>435</v>
      </c>
      <c r="BI7" s="23">
        <v>470</v>
      </c>
      <c r="BJ7" s="23">
        <v>400</v>
      </c>
      <c r="BK7" s="23">
        <v>415</v>
      </c>
      <c r="BL7" s="23">
        <v>360</v>
      </c>
      <c r="BM7" s="23">
        <v>389</v>
      </c>
    </row>
    <row r="8" spans="1:78" x14ac:dyDescent="0.25">
      <c r="A8" s="28" t="s">
        <v>2</v>
      </c>
      <c r="B8" s="23">
        <v>11</v>
      </c>
      <c r="C8" s="23">
        <v>170</v>
      </c>
      <c r="D8" s="23" t="s">
        <v>179</v>
      </c>
      <c r="E8" s="23">
        <v>21</v>
      </c>
      <c r="F8" s="23">
        <v>90</v>
      </c>
      <c r="G8" s="23">
        <v>68</v>
      </c>
      <c r="H8" s="23">
        <v>90</v>
      </c>
      <c r="I8" s="23">
        <v>535</v>
      </c>
      <c r="J8" s="23">
        <v>350</v>
      </c>
      <c r="K8" s="23">
        <v>127</v>
      </c>
      <c r="L8" s="23">
        <v>293</v>
      </c>
      <c r="M8" s="23">
        <v>90</v>
      </c>
      <c r="N8" s="23">
        <v>17</v>
      </c>
      <c r="O8" s="23">
        <v>50</v>
      </c>
      <c r="P8" s="23">
        <v>36</v>
      </c>
      <c r="Q8" s="23">
        <v>92</v>
      </c>
      <c r="R8" s="23">
        <v>10</v>
      </c>
      <c r="S8" s="23">
        <v>36</v>
      </c>
      <c r="T8" s="23">
        <v>47</v>
      </c>
      <c r="U8" s="23">
        <v>12</v>
      </c>
      <c r="V8" s="23">
        <v>85</v>
      </c>
      <c r="W8" s="23">
        <v>50</v>
      </c>
      <c r="X8" s="23">
        <v>31</v>
      </c>
      <c r="Y8" s="23">
        <v>42</v>
      </c>
      <c r="Z8" s="23">
        <v>91.1</v>
      </c>
      <c r="AA8" s="23" t="s">
        <v>178</v>
      </c>
      <c r="AB8" s="23">
        <v>160</v>
      </c>
      <c r="AC8" s="23" t="s">
        <v>182</v>
      </c>
      <c r="AD8" s="23" t="s">
        <v>183</v>
      </c>
      <c r="AE8" s="23" t="s">
        <v>184</v>
      </c>
      <c r="AF8" s="23">
        <v>0</v>
      </c>
      <c r="AG8" s="23">
        <v>60</v>
      </c>
      <c r="AH8" s="23">
        <v>83</v>
      </c>
      <c r="AI8" s="23">
        <v>46</v>
      </c>
      <c r="AJ8" s="23">
        <v>92</v>
      </c>
      <c r="AK8" s="23">
        <v>183</v>
      </c>
      <c r="AL8" s="23">
        <v>175</v>
      </c>
      <c r="AM8" s="23">
        <v>141</v>
      </c>
      <c r="AN8" s="23">
        <v>195</v>
      </c>
      <c r="AO8" s="23">
        <v>109</v>
      </c>
      <c r="AP8" s="23">
        <v>156</v>
      </c>
      <c r="AQ8" s="23">
        <v>146</v>
      </c>
      <c r="AR8" s="23">
        <v>175</v>
      </c>
      <c r="AS8" s="23">
        <v>143</v>
      </c>
      <c r="AT8" s="23">
        <v>142</v>
      </c>
      <c r="AU8" s="23">
        <v>131</v>
      </c>
      <c r="AV8" s="23">
        <v>160</v>
      </c>
      <c r="AW8" s="23">
        <v>180</v>
      </c>
      <c r="AX8" s="23">
        <v>83</v>
      </c>
      <c r="AY8" s="23">
        <v>83</v>
      </c>
      <c r="AZ8" s="23">
        <v>160</v>
      </c>
      <c r="BA8" s="23">
        <v>115</v>
      </c>
      <c r="BB8" s="23">
        <v>99</v>
      </c>
      <c r="BC8" s="23">
        <v>115</v>
      </c>
      <c r="BD8" s="23">
        <v>15</v>
      </c>
      <c r="BE8" s="23">
        <v>0</v>
      </c>
      <c r="BF8" s="23">
        <v>12</v>
      </c>
      <c r="BG8" s="23">
        <v>7</v>
      </c>
      <c r="BH8" s="23">
        <v>138</v>
      </c>
      <c r="BI8" s="23">
        <v>135</v>
      </c>
      <c r="BJ8" s="23">
        <v>130</v>
      </c>
      <c r="BK8" s="23">
        <v>121</v>
      </c>
      <c r="BL8" s="23">
        <v>119</v>
      </c>
      <c r="BM8" s="23">
        <v>100</v>
      </c>
    </row>
    <row r="9" spans="1:78" s="30" customFormat="1" x14ac:dyDescent="0.25">
      <c r="A9" s="29" t="s">
        <v>3</v>
      </c>
      <c r="B9" s="30">
        <v>13.2</v>
      </c>
      <c r="C9" s="30">
        <v>10.1</v>
      </c>
      <c r="D9" s="30" t="s">
        <v>190</v>
      </c>
      <c r="E9" s="30">
        <v>13.8</v>
      </c>
      <c r="F9" s="30">
        <v>14</v>
      </c>
      <c r="G9" s="30">
        <v>13.5</v>
      </c>
      <c r="H9" s="30">
        <v>12</v>
      </c>
      <c r="I9" s="30">
        <v>13.5</v>
      </c>
      <c r="J9" s="30">
        <v>13</v>
      </c>
      <c r="K9" s="30">
        <v>12.6</v>
      </c>
      <c r="L9" s="30">
        <v>9.1</v>
      </c>
      <c r="M9" s="30">
        <v>8.4</v>
      </c>
      <c r="N9" s="30">
        <v>12.5</v>
      </c>
      <c r="O9" s="30">
        <v>12.6</v>
      </c>
      <c r="P9" s="30">
        <v>11</v>
      </c>
      <c r="Q9" s="30">
        <v>2.8</v>
      </c>
      <c r="R9" s="30">
        <v>8.4</v>
      </c>
      <c r="S9" s="30">
        <v>7.6</v>
      </c>
      <c r="T9" s="30">
        <v>7</v>
      </c>
      <c r="U9" s="30">
        <v>8.3000000000000007</v>
      </c>
      <c r="V9" s="30">
        <v>3.1</v>
      </c>
      <c r="W9" s="30">
        <v>4.2</v>
      </c>
      <c r="X9" s="30">
        <v>4.8</v>
      </c>
      <c r="Y9" s="30">
        <v>10.4</v>
      </c>
      <c r="Z9" s="30">
        <v>10.8</v>
      </c>
      <c r="AA9" s="30" t="s">
        <v>191</v>
      </c>
      <c r="AB9" s="30">
        <v>8.8000000000000007</v>
      </c>
      <c r="AC9" s="30" t="s">
        <v>187</v>
      </c>
      <c r="AD9" s="30" t="s">
        <v>188</v>
      </c>
      <c r="AE9" s="30" t="s">
        <v>189</v>
      </c>
      <c r="AF9" s="30">
        <v>17.399999999999999</v>
      </c>
      <c r="AG9" s="30">
        <v>8.8000000000000007</v>
      </c>
      <c r="AH9" s="30">
        <v>9</v>
      </c>
      <c r="AI9" s="30">
        <v>8</v>
      </c>
      <c r="AJ9" s="30">
        <v>4.3</v>
      </c>
      <c r="AK9" s="30">
        <v>6.6</v>
      </c>
      <c r="AL9" s="30">
        <v>5.2</v>
      </c>
      <c r="AM9" s="30">
        <v>10.6</v>
      </c>
      <c r="AN9" s="30">
        <v>13</v>
      </c>
      <c r="AO9" s="30">
        <v>3</v>
      </c>
      <c r="AP9" s="30">
        <v>3.5</v>
      </c>
      <c r="AQ9" s="30">
        <v>4.4000000000000004</v>
      </c>
      <c r="AR9" s="30">
        <v>3.9</v>
      </c>
      <c r="AS9" s="30">
        <v>5</v>
      </c>
      <c r="AT9" s="30">
        <v>8.5</v>
      </c>
      <c r="AU9" s="30">
        <v>9.4</v>
      </c>
      <c r="AV9" s="30">
        <v>9.5</v>
      </c>
      <c r="AW9" s="30">
        <v>9.5</v>
      </c>
      <c r="AX9" s="30">
        <v>7.5</v>
      </c>
      <c r="AY9" s="30">
        <v>7.7</v>
      </c>
      <c r="AZ9" s="30">
        <v>5</v>
      </c>
      <c r="BA9" s="30">
        <v>10.199999999999999</v>
      </c>
      <c r="BB9" s="30">
        <v>11.7</v>
      </c>
      <c r="BC9" s="30">
        <v>10.199999999999999</v>
      </c>
      <c r="BD9" s="30">
        <v>13.5</v>
      </c>
      <c r="BE9" s="30">
        <v>16</v>
      </c>
      <c r="BF9" s="30">
        <v>15.5</v>
      </c>
      <c r="BG9" s="30">
        <v>14.3</v>
      </c>
      <c r="BH9" s="30">
        <v>7.9</v>
      </c>
      <c r="BI9" s="30">
        <v>7.4</v>
      </c>
      <c r="BJ9" s="30">
        <v>8</v>
      </c>
      <c r="BK9" s="30">
        <v>9.4</v>
      </c>
      <c r="BL9" s="30">
        <v>8.8000000000000007</v>
      </c>
      <c r="BM9" s="30">
        <v>9.8000000000000007</v>
      </c>
    </row>
    <row r="10" spans="1:78" x14ac:dyDescent="0.25">
      <c r="A10" s="28" t="s">
        <v>4</v>
      </c>
      <c r="B10" s="23">
        <v>28.6</v>
      </c>
      <c r="C10" s="23">
        <v>22.6</v>
      </c>
      <c r="D10" s="23" t="s">
        <v>199</v>
      </c>
      <c r="E10" s="23">
        <v>25</v>
      </c>
      <c r="F10" s="23">
        <v>26</v>
      </c>
      <c r="G10" s="23">
        <v>25</v>
      </c>
      <c r="H10" s="23">
        <v>24</v>
      </c>
      <c r="I10" s="23">
        <v>22.5</v>
      </c>
      <c r="J10" s="23">
        <v>22</v>
      </c>
      <c r="K10" s="23">
        <v>24.2</v>
      </c>
      <c r="L10" s="23">
        <v>23.6</v>
      </c>
      <c r="M10" s="23">
        <v>22.7</v>
      </c>
      <c r="N10" s="23">
        <v>26.5</v>
      </c>
      <c r="O10" s="23">
        <v>26.9</v>
      </c>
      <c r="P10" s="23">
        <v>25.8</v>
      </c>
      <c r="Q10" s="23">
        <v>20.6</v>
      </c>
      <c r="R10" s="23">
        <v>26.7</v>
      </c>
      <c r="S10" s="23">
        <v>25.3</v>
      </c>
      <c r="T10" s="23">
        <v>25.3</v>
      </c>
      <c r="U10" s="23">
        <v>24.6</v>
      </c>
      <c r="V10" s="23">
        <v>22.1</v>
      </c>
      <c r="W10" s="23">
        <v>24.3</v>
      </c>
      <c r="X10" s="23">
        <v>25.4</v>
      </c>
      <c r="Y10" s="23">
        <v>23.9</v>
      </c>
      <c r="Z10" s="23">
        <v>24.8</v>
      </c>
      <c r="AA10" s="23" t="s">
        <v>193</v>
      </c>
      <c r="AB10" s="23">
        <v>21.5</v>
      </c>
      <c r="AC10" s="23" t="s">
        <v>197</v>
      </c>
      <c r="AD10" s="23" t="s">
        <v>196</v>
      </c>
      <c r="AE10" s="23" t="s">
        <v>198</v>
      </c>
      <c r="AF10" s="23">
        <v>31.4</v>
      </c>
      <c r="AG10" s="23">
        <v>25.3</v>
      </c>
      <c r="AH10" s="23">
        <v>24.9</v>
      </c>
      <c r="AI10" s="23">
        <v>25.1</v>
      </c>
      <c r="AJ10" s="23">
        <v>22.7</v>
      </c>
      <c r="AK10" s="23">
        <v>19.899999999999999</v>
      </c>
      <c r="AL10" s="23">
        <v>19.600000000000001</v>
      </c>
      <c r="AM10" s="23">
        <v>22.9</v>
      </c>
      <c r="AN10" s="23">
        <v>23</v>
      </c>
      <c r="AO10" s="23">
        <v>21.2</v>
      </c>
      <c r="AP10" s="23">
        <v>19.899999999999999</v>
      </c>
      <c r="AQ10" s="23">
        <v>20.100000000000001</v>
      </c>
      <c r="AR10" s="23">
        <v>19.399999999999999</v>
      </c>
      <c r="AS10" s="23">
        <v>21.3</v>
      </c>
      <c r="AT10" s="23">
        <v>20.9</v>
      </c>
      <c r="AU10" s="23">
        <v>22.1</v>
      </c>
      <c r="AV10" s="23">
        <v>22.3</v>
      </c>
      <c r="AW10" s="23">
        <v>21</v>
      </c>
      <c r="AX10" s="23">
        <v>24.2</v>
      </c>
      <c r="AY10" s="23">
        <v>24.7</v>
      </c>
      <c r="AZ10" s="23">
        <v>20.100000000000001</v>
      </c>
      <c r="BA10" s="23">
        <v>22.6</v>
      </c>
      <c r="BB10" s="23">
        <v>23.4</v>
      </c>
      <c r="BC10" s="23">
        <v>23</v>
      </c>
      <c r="BD10" s="23">
        <v>27</v>
      </c>
      <c r="BE10" s="23">
        <v>29.5</v>
      </c>
      <c r="BF10" s="23">
        <v>29.7</v>
      </c>
      <c r="BG10" s="23">
        <v>27.6</v>
      </c>
      <c r="BH10" s="23">
        <v>21.5</v>
      </c>
      <c r="BI10" s="23">
        <v>22.4</v>
      </c>
      <c r="BJ10" s="23">
        <v>22.6</v>
      </c>
      <c r="BK10" s="23">
        <v>22.7</v>
      </c>
      <c r="BL10" s="23">
        <v>22.6</v>
      </c>
      <c r="BM10" s="23">
        <v>22.1</v>
      </c>
    </row>
    <row r="11" spans="1:78" x14ac:dyDescent="0.25">
      <c r="A11" s="28" t="s">
        <v>5</v>
      </c>
      <c r="B11" s="23">
        <v>1.5</v>
      </c>
      <c r="C11" s="23">
        <v>-2.4</v>
      </c>
      <c r="D11" s="23" t="s">
        <v>206</v>
      </c>
      <c r="E11" s="23">
        <v>2.6</v>
      </c>
      <c r="F11" s="23">
        <v>3.5</v>
      </c>
      <c r="G11" s="23">
        <v>-1.5</v>
      </c>
      <c r="H11" s="23">
        <v>-2.5</v>
      </c>
      <c r="I11" s="23">
        <v>5.5</v>
      </c>
      <c r="J11" s="23">
        <v>3.5</v>
      </c>
      <c r="K11" s="23">
        <v>0.5</v>
      </c>
      <c r="L11" s="23">
        <v>-6.3</v>
      </c>
      <c r="M11" s="23">
        <v>-6.8</v>
      </c>
      <c r="N11" s="23">
        <v>-2</v>
      </c>
      <c r="O11" s="23">
        <v>-2</v>
      </c>
      <c r="P11" s="23">
        <v>-3.6</v>
      </c>
      <c r="Q11" s="23">
        <v>-15.2</v>
      </c>
      <c r="R11" s="23">
        <v>-11.3</v>
      </c>
      <c r="S11" s="23">
        <v>-11.6</v>
      </c>
      <c r="T11" s="23">
        <v>-11.8</v>
      </c>
      <c r="U11" s="23">
        <v>-9.6</v>
      </c>
      <c r="V11" s="23">
        <v>-16.2</v>
      </c>
      <c r="W11" s="23">
        <v>-17.2</v>
      </c>
      <c r="X11" s="23">
        <v>-17.399999999999999</v>
      </c>
      <c r="Y11" s="23">
        <v>-3.6</v>
      </c>
      <c r="Z11" s="23">
        <v>-3.8</v>
      </c>
      <c r="AA11" s="23" t="s">
        <v>200</v>
      </c>
      <c r="AB11" s="23">
        <v>-3.7</v>
      </c>
      <c r="AC11" s="23" t="s">
        <v>204</v>
      </c>
      <c r="AD11" s="23" t="s">
        <v>205</v>
      </c>
      <c r="AE11" s="23" t="s">
        <v>205</v>
      </c>
      <c r="AF11" s="23">
        <v>2.8</v>
      </c>
      <c r="AG11" s="23">
        <v>-7.2</v>
      </c>
      <c r="AH11" s="23">
        <v>-6.5</v>
      </c>
      <c r="AI11" s="23">
        <v>-9.9</v>
      </c>
      <c r="AJ11" s="23">
        <v>-14.8</v>
      </c>
      <c r="AK11" s="23">
        <v>-6.5</v>
      </c>
      <c r="AL11" s="23">
        <v>-8.8000000000000007</v>
      </c>
      <c r="AM11" s="23">
        <v>-2.1</v>
      </c>
      <c r="AN11" s="23">
        <v>1</v>
      </c>
      <c r="AO11" s="23">
        <v>-15.3</v>
      </c>
      <c r="AP11" s="23">
        <v>-12.7</v>
      </c>
      <c r="AQ11" s="23">
        <v>-12.3</v>
      </c>
      <c r="AR11" s="23">
        <v>-12.1</v>
      </c>
      <c r="AS11" s="23">
        <v>-12.4</v>
      </c>
      <c r="AT11" s="23">
        <v>-3.9</v>
      </c>
      <c r="AU11" s="23">
        <v>-2.8</v>
      </c>
      <c r="AV11" s="23">
        <v>-2.2999999999999998</v>
      </c>
      <c r="AW11" s="23">
        <v>-4.5</v>
      </c>
      <c r="AX11" s="23">
        <v>-9.6</v>
      </c>
      <c r="AY11" s="23">
        <v>-9.9</v>
      </c>
      <c r="AZ11" s="23">
        <v>-10.199999999999999</v>
      </c>
      <c r="BA11" s="23">
        <v>-0.3</v>
      </c>
      <c r="BB11" s="23">
        <v>0.9</v>
      </c>
      <c r="BC11" s="23">
        <v>-2.4</v>
      </c>
      <c r="BD11" s="23">
        <v>0.3</v>
      </c>
      <c r="BE11" s="23">
        <v>1.1000000000000001</v>
      </c>
      <c r="BF11" s="23">
        <v>0.2</v>
      </c>
      <c r="BG11" s="23">
        <v>2.1</v>
      </c>
      <c r="BH11" s="23">
        <v>-6</v>
      </c>
      <c r="BI11" s="23">
        <v>-5.4</v>
      </c>
      <c r="BJ11" s="23">
        <v>-4.8</v>
      </c>
      <c r="BK11" s="23">
        <v>-4</v>
      </c>
      <c r="BL11" s="23">
        <v>-3.5</v>
      </c>
      <c r="BM11" s="23">
        <v>-2.8</v>
      </c>
    </row>
    <row r="12" spans="1:78" x14ac:dyDescent="0.25">
      <c r="A12" s="28" t="s">
        <v>44</v>
      </c>
      <c r="B12" s="23">
        <f t="shared" ref="B12:AG12" si="0">B10-B11</f>
        <v>27.1</v>
      </c>
      <c r="C12" s="23">
        <f t="shared" si="0"/>
        <v>25</v>
      </c>
      <c r="D12" s="23">
        <f t="shared" si="0"/>
        <v>23.400000000000002</v>
      </c>
      <c r="E12" s="23">
        <f t="shared" si="0"/>
        <v>22.4</v>
      </c>
      <c r="F12" s="23">
        <f t="shared" si="0"/>
        <v>22.5</v>
      </c>
      <c r="G12" s="23">
        <f t="shared" si="0"/>
        <v>26.5</v>
      </c>
      <c r="H12" s="23">
        <f t="shared" si="0"/>
        <v>26.5</v>
      </c>
      <c r="I12" s="23">
        <f t="shared" si="0"/>
        <v>17</v>
      </c>
      <c r="J12" s="23">
        <f t="shared" si="0"/>
        <v>18.5</v>
      </c>
      <c r="K12" s="23">
        <f t="shared" si="0"/>
        <v>23.7</v>
      </c>
      <c r="L12" s="23">
        <f t="shared" si="0"/>
        <v>29.900000000000002</v>
      </c>
      <c r="M12" s="23">
        <f t="shared" si="0"/>
        <v>29.5</v>
      </c>
      <c r="N12" s="23">
        <f t="shared" si="0"/>
        <v>28.5</v>
      </c>
      <c r="O12" s="23">
        <f t="shared" si="0"/>
        <v>28.9</v>
      </c>
      <c r="P12" s="23">
        <f t="shared" si="0"/>
        <v>29.400000000000002</v>
      </c>
      <c r="Q12" s="23">
        <f t="shared" si="0"/>
        <v>35.799999999999997</v>
      </c>
      <c r="R12" s="23">
        <f t="shared" si="0"/>
        <v>38</v>
      </c>
      <c r="S12" s="23">
        <f t="shared" si="0"/>
        <v>36.9</v>
      </c>
      <c r="T12" s="23">
        <f t="shared" si="0"/>
        <v>37.1</v>
      </c>
      <c r="U12" s="23">
        <f t="shared" si="0"/>
        <v>34.200000000000003</v>
      </c>
      <c r="V12" s="23">
        <f t="shared" si="0"/>
        <v>38.299999999999997</v>
      </c>
      <c r="W12" s="23">
        <f t="shared" si="0"/>
        <v>41.5</v>
      </c>
      <c r="X12" s="23">
        <f t="shared" si="0"/>
        <v>42.8</v>
      </c>
      <c r="Y12" s="23">
        <f t="shared" si="0"/>
        <v>27.5</v>
      </c>
      <c r="Z12" s="23">
        <f t="shared" si="0"/>
        <v>28.6</v>
      </c>
      <c r="AA12" s="23">
        <f t="shared" si="0"/>
        <v>27</v>
      </c>
      <c r="AB12" s="23">
        <f t="shared" si="0"/>
        <v>25.2</v>
      </c>
      <c r="AC12" s="23">
        <f t="shared" si="0"/>
        <v>27.5</v>
      </c>
      <c r="AD12" s="23">
        <f t="shared" si="0"/>
        <v>24.9</v>
      </c>
      <c r="AE12" s="23">
        <f t="shared" si="0"/>
        <v>25.2</v>
      </c>
      <c r="AF12" s="23">
        <f t="shared" si="0"/>
        <v>28.599999999999998</v>
      </c>
      <c r="AG12" s="23">
        <f t="shared" si="0"/>
        <v>32.5</v>
      </c>
      <c r="AH12" s="23">
        <f t="shared" ref="AH12:AZ12" si="1">AH10-AH11</f>
        <v>31.4</v>
      </c>
      <c r="AI12" s="23">
        <f t="shared" si="1"/>
        <v>35</v>
      </c>
      <c r="AJ12" s="23">
        <f t="shared" si="1"/>
        <v>37.5</v>
      </c>
      <c r="AK12" s="23">
        <f t="shared" si="1"/>
        <v>26.4</v>
      </c>
      <c r="AL12" s="23">
        <f t="shared" si="1"/>
        <v>28.400000000000002</v>
      </c>
      <c r="AM12" s="23">
        <f t="shared" si="1"/>
        <v>25</v>
      </c>
      <c r="AN12" s="23">
        <f t="shared" si="1"/>
        <v>22</v>
      </c>
      <c r="AO12" s="23">
        <f t="shared" si="1"/>
        <v>36.5</v>
      </c>
      <c r="AP12" s="23">
        <f t="shared" si="1"/>
        <v>32.599999999999994</v>
      </c>
      <c r="AQ12" s="23">
        <f t="shared" si="1"/>
        <v>32.400000000000006</v>
      </c>
      <c r="AR12" s="23">
        <f t="shared" si="1"/>
        <v>31.5</v>
      </c>
      <c r="AS12" s="23">
        <f t="shared" si="1"/>
        <v>33.700000000000003</v>
      </c>
      <c r="AT12" s="23">
        <f t="shared" si="1"/>
        <v>24.799999999999997</v>
      </c>
      <c r="AU12" s="23">
        <f t="shared" si="1"/>
        <v>24.900000000000002</v>
      </c>
      <c r="AV12" s="23">
        <f t="shared" si="1"/>
        <v>24.6</v>
      </c>
      <c r="AW12" s="23">
        <f t="shared" si="1"/>
        <v>25.5</v>
      </c>
      <c r="AX12" s="23">
        <f t="shared" si="1"/>
        <v>33.799999999999997</v>
      </c>
      <c r="AY12" s="23">
        <f t="shared" si="1"/>
        <v>34.6</v>
      </c>
      <c r="AZ12" s="23">
        <f t="shared" si="1"/>
        <v>30.3</v>
      </c>
      <c r="BA12" s="23">
        <f t="shared" ref="BA12:BM12" si="2">BA10-BA11</f>
        <v>22.900000000000002</v>
      </c>
      <c r="BB12" s="23">
        <f t="shared" si="2"/>
        <v>22.5</v>
      </c>
      <c r="BC12" s="23">
        <f t="shared" si="2"/>
        <v>25.4</v>
      </c>
      <c r="BD12" s="23">
        <f t="shared" si="2"/>
        <v>26.7</v>
      </c>
      <c r="BE12" s="23">
        <f t="shared" si="2"/>
        <v>28.4</v>
      </c>
      <c r="BF12" s="23">
        <f t="shared" si="2"/>
        <v>29.5</v>
      </c>
      <c r="BG12" s="23">
        <f t="shared" si="2"/>
        <v>25.5</v>
      </c>
      <c r="BH12" s="23">
        <f t="shared" si="2"/>
        <v>27.5</v>
      </c>
      <c r="BI12" s="23">
        <f t="shared" si="2"/>
        <v>27.799999999999997</v>
      </c>
      <c r="BJ12" s="23">
        <f t="shared" si="2"/>
        <v>27.400000000000002</v>
      </c>
      <c r="BK12" s="23">
        <f t="shared" si="2"/>
        <v>26.7</v>
      </c>
      <c r="BL12" s="23">
        <f t="shared" si="2"/>
        <v>26.1</v>
      </c>
      <c r="BM12" s="23">
        <f t="shared" si="2"/>
        <v>24.900000000000002</v>
      </c>
      <c r="BN12" s="23">
        <f t="shared" ref="BN12:BZ12" si="3">BN10-BN11</f>
        <v>0</v>
      </c>
      <c r="BO12" s="23">
        <f t="shared" si="3"/>
        <v>0</v>
      </c>
      <c r="BP12" s="23">
        <f t="shared" si="3"/>
        <v>0</v>
      </c>
      <c r="BQ12" s="23">
        <f t="shared" si="3"/>
        <v>0</v>
      </c>
      <c r="BR12" s="23">
        <f t="shared" si="3"/>
        <v>0</v>
      </c>
      <c r="BS12" s="23">
        <f t="shared" si="3"/>
        <v>0</v>
      </c>
      <c r="BT12" s="23">
        <f t="shared" si="3"/>
        <v>0</v>
      </c>
      <c r="BU12" s="23">
        <f t="shared" si="3"/>
        <v>0</v>
      </c>
      <c r="BV12" s="23">
        <f t="shared" si="3"/>
        <v>0</v>
      </c>
      <c r="BW12" s="23">
        <f t="shared" si="3"/>
        <v>0</v>
      </c>
      <c r="BX12" s="23">
        <f t="shared" si="3"/>
        <v>0</v>
      </c>
      <c r="BY12" s="23">
        <f t="shared" si="3"/>
        <v>0</v>
      </c>
      <c r="BZ12" s="23">
        <f t="shared" si="3"/>
        <v>0</v>
      </c>
    </row>
    <row r="13" spans="1:78" x14ac:dyDescent="0.25">
      <c r="A13" s="28" t="s">
        <v>18</v>
      </c>
    </row>
    <row r="14" spans="1:78" x14ac:dyDescent="0.25">
      <c r="A14" s="28" t="s">
        <v>19</v>
      </c>
      <c r="X14" s="23" t="s">
        <v>2622</v>
      </c>
      <c r="AY14" s="23" t="s">
        <v>2618</v>
      </c>
      <c r="BE14" s="23" t="s">
        <v>2626</v>
      </c>
      <c r="BG14" s="23" t="s">
        <v>2439</v>
      </c>
    </row>
    <row r="15" spans="1:78" x14ac:dyDescent="0.25">
      <c r="A15" s="28" t="s">
        <v>20</v>
      </c>
      <c r="B15" s="23" t="s">
        <v>78</v>
      </c>
      <c r="C15" s="23" t="s">
        <v>78</v>
      </c>
      <c r="D15" s="23" t="s">
        <v>168</v>
      </c>
      <c r="E15" s="23" t="s">
        <v>78</v>
      </c>
      <c r="F15" s="23" t="s">
        <v>78</v>
      </c>
      <c r="G15" s="23" t="s">
        <v>78</v>
      </c>
      <c r="H15" s="23" t="s">
        <v>78</v>
      </c>
      <c r="I15" s="23" t="s">
        <v>78</v>
      </c>
      <c r="J15" s="23" t="s">
        <v>78</v>
      </c>
      <c r="K15" s="23" t="s">
        <v>78</v>
      </c>
      <c r="L15" s="23" t="s">
        <v>78</v>
      </c>
      <c r="M15" s="23">
        <v>870</v>
      </c>
      <c r="N15" s="23">
        <v>503</v>
      </c>
      <c r="O15" s="23" t="s">
        <v>78</v>
      </c>
      <c r="P15" s="23" t="s">
        <v>78</v>
      </c>
      <c r="Q15" s="23" t="s">
        <v>78</v>
      </c>
      <c r="R15" s="23" t="s">
        <v>78</v>
      </c>
      <c r="S15" s="23" t="s">
        <v>78</v>
      </c>
      <c r="T15" s="23" t="s">
        <v>78</v>
      </c>
      <c r="U15" s="23" t="s">
        <v>78</v>
      </c>
      <c r="V15" s="23" t="s">
        <v>78</v>
      </c>
      <c r="W15" s="23" t="s">
        <v>78</v>
      </c>
      <c r="X15" s="23" t="s">
        <v>78</v>
      </c>
      <c r="Y15" s="23">
        <v>750</v>
      </c>
      <c r="Z15" s="23" t="s">
        <v>78</v>
      </c>
      <c r="AA15" s="23" t="s">
        <v>169</v>
      </c>
      <c r="AC15" s="23" t="s">
        <v>78</v>
      </c>
      <c r="AD15" s="23" t="s">
        <v>167</v>
      </c>
      <c r="AE15" s="23" t="s">
        <v>78</v>
      </c>
      <c r="AF15" s="23" t="s">
        <v>78</v>
      </c>
      <c r="AG15" s="23" t="s">
        <v>78</v>
      </c>
      <c r="AH15" s="23" t="s">
        <v>78</v>
      </c>
      <c r="AI15" s="23" t="s">
        <v>78</v>
      </c>
      <c r="AJ15" s="23" t="s">
        <v>78</v>
      </c>
      <c r="AK15" s="23" t="s">
        <v>78</v>
      </c>
      <c r="AL15" s="23" t="s">
        <v>78</v>
      </c>
      <c r="AM15" s="23" t="s">
        <v>78</v>
      </c>
      <c r="AN15" s="23" t="s">
        <v>78</v>
      </c>
      <c r="AO15" s="23" t="s">
        <v>78</v>
      </c>
      <c r="AP15" s="23" t="s">
        <v>78</v>
      </c>
      <c r="AQ15" s="23" t="s">
        <v>78</v>
      </c>
      <c r="AR15" s="23" t="s">
        <v>78</v>
      </c>
      <c r="AS15" s="23" t="s">
        <v>78</v>
      </c>
      <c r="AT15" s="23">
        <v>576</v>
      </c>
      <c r="AU15" s="23" t="s">
        <v>78</v>
      </c>
      <c r="AV15" s="23" t="s">
        <v>78</v>
      </c>
      <c r="AW15" s="23" t="s">
        <v>78</v>
      </c>
      <c r="AX15" s="23" t="s">
        <v>78</v>
      </c>
      <c r="AY15" s="23" t="s">
        <v>78</v>
      </c>
      <c r="AZ15" s="23" t="s">
        <v>78</v>
      </c>
      <c r="BA15" s="23" t="s">
        <v>78</v>
      </c>
      <c r="BB15" s="23" t="s">
        <v>78</v>
      </c>
      <c r="BC15" s="23" t="s">
        <v>78</v>
      </c>
      <c r="BD15" s="23" t="s">
        <v>78</v>
      </c>
      <c r="BE15" s="23" t="s">
        <v>78</v>
      </c>
      <c r="BF15" s="23" t="s">
        <v>78</v>
      </c>
      <c r="BG15" s="23" t="s">
        <v>2428</v>
      </c>
      <c r="BH15" s="23" t="s">
        <v>78</v>
      </c>
      <c r="BI15" s="23" t="s">
        <v>78</v>
      </c>
      <c r="BJ15" s="23" t="s">
        <v>78</v>
      </c>
      <c r="BK15" s="23" t="s">
        <v>78</v>
      </c>
      <c r="BL15" s="23" t="s">
        <v>78</v>
      </c>
      <c r="BM15" s="23" t="s">
        <v>78</v>
      </c>
    </row>
    <row r="16" spans="1:78" x14ac:dyDescent="0.25">
      <c r="A16" s="28" t="s">
        <v>21</v>
      </c>
      <c r="B16" s="23" t="s">
        <v>78</v>
      </c>
      <c r="C16" s="23" t="s">
        <v>78</v>
      </c>
      <c r="D16" s="23" t="s">
        <v>42</v>
      </c>
      <c r="E16" s="23" t="s">
        <v>78</v>
      </c>
      <c r="F16" s="23" t="s">
        <v>78</v>
      </c>
      <c r="G16" s="23" t="s">
        <v>78</v>
      </c>
      <c r="H16" s="23" t="s">
        <v>78</v>
      </c>
      <c r="I16" s="23" t="s">
        <v>78</v>
      </c>
      <c r="J16" s="23" t="s">
        <v>78</v>
      </c>
      <c r="K16" s="23" t="s">
        <v>78</v>
      </c>
      <c r="L16" s="23" t="s">
        <v>78</v>
      </c>
      <c r="M16" s="23" t="s">
        <v>150</v>
      </c>
      <c r="N16" s="23" t="s">
        <v>150</v>
      </c>
      <c r="O16" s="23" t="s">
        <v>78</v>
      </c>
      <c r="P16" s="23" t="s">
        <v>78</v>
      </c>
      <c r="Q16" s="23" t="s">
        <v>78</v>
      </c>
      <c r="R16" s="23" t="s">
        <v>78</v>
      </c>
      <c r="S16" s="23" t="s">
        <v>78</v>
      </c>
      <c r="T16" s="23" t="s">
        <v>78</v>
      </c>
      <c r="U16" s="23" t="s">
        <v>78</v>
      </c>
      <c r="V16" s="23" t="s">
        <v>78</v>
      </c>
      <c r="W16" s="23" t="s">
        <v>78</v>
      </c>
      <c r="X16" s="23" t="s">
        <v>2621</v>
      </c>
      <c r="Y16" s="23" t="s">
        <v>42</v>
      </c>
      <c r="Z16" s="23" t="s">
        <v>78</v>
      </c>
      <c r="AA16" s="23" t="s">
        <v>78</v>
      </c>
      <c r="AC16" s="23" t="s">
        <v>78</v>
      </c>
      <c r="AD16" s="23" t="s">
        <v>42</v>
      </c>
      <c r="AE16" s="23" t="s">
        <v>78</v>
      </c>
      <c r="AF16" s="23" t="s">
        <v>78</v>
      </c>
      <c r="AG16" s="23" t="s">
        <v>78</v>
      </c>
      <c r="AH16" s="23" t="s">
        <v>78</v>
      </c>
      <c r="AI16" s="23" t="s">
        <v>78</v>
      </c>
      <c r="AJ16" s="23" t="s">
        <v>78</v>
      </c>
      <c r="AK16" s="23" t="s">
        <v>78</v>
      </c>
      <c r="AL16" s="23" t="s">
        <v>78</v>
      </c>
      <c r="AM16" s="23" t="s">
        <v>78</v>
      </c>
      <c r="AN16" s="23" t="s">
        <v>78</v>
      </c>
      <c r="AO16" s="23" t="s">
        <v>78</v>
      </c>
      <c r="AP16" s="23" t="s">
        <v>78</v>
      </c>
      <c r="AQ16" s="23" t="s">
        <v>78</v>
      </c>
      <c r="AR16" s="23" t="s">
        <v>78</v>
      </c>
      <c r="AS16" s="23" t="s">
        <v>78</v>
      </c>
      <c r="AT16" s="23" t="s">
        <v>150</v>
      </c>
      <c r="AU16" s="23" t="s">
        <v>78</v>
      </c>
      <c r="AV16" s="23" t="s">
        <v>150</v>
      </c>
      <c r="AW16" s="23" t="s">
        <v>78</v>
      </c>
      <c r="AX16" s="23" t="s">
        <v>78</v>
      </c>
      <c r="AY16" s="23" t="s">
        <v>78</v>
      </c>
      <c r="AZ16" s="23" t="s">
        <v>78</v>
      </c>
      <c r="BA16" s="23" t="s">
        <v>78</v>
      </c>
      <c r="BB16" s="23" t="s">
        <v>78</v>
      </c>
      <c r="BC16" s="23" t="s">
        <v>78</v>
      </c>
      <c r="BD16" s="23" t="s">
        <v>78</v>
      </c>
      <c r="BE16" s="23" t="s">
        <v>78</v>
      </c>
      <c r="BF16" s="23" t="s">
        <v>78</v>
      </c>
      <c r="BG16" s="23" t="s">
        <v>105</v>
      </c>
      <c r="BH16" s="23" t="s">
        <v>78</v>
      </c>
      <c r="BI16" s="23" t="s">
        <v>78</v>
      </c>
      <c r="BJ16" s="23" t="s">
        <v>78</v>
      </c>
      <c r="BK16" s="23" t="s">
        <v>78</v>
      </c>
      <c r="BL16" s="23" t="s">
        <v>78</v>
      </c>
      <c r="BM16" s="23" t="s">
        <v>78</v>
      </c>
    </row>
    <row r="17" spans="1:78" x14ac:dyDescent="0.25">
      <c r="A17" s="28" t="s">
        <v>22</v>
      </c>
      <c r="B17" s="23" t="s">
        <v>78</v>
      </c>
      <c r="C17" s="23" t="s">
        <v>78</v>
      </c>
      <c r="D17" s="23" t="s">
        <v>42</v>
      </c>
      <c r="E17" s="23" t="s">
        <v>78</v>
      </c>
      <c r="F17" s="23" t="s">
        <v>78</v>
      </c>
      <c r="G17" s="23" t="s">
        <v>78</v>
      </c>
      <c r="H17" s="23" t="s">
        <v>78</v>
      </c>
      <c r="I17" s="23" t="s">
        <v>78</v>
      </c>
      <c r="J17" s="23" t="s">
        <v>78</v>
      </c>
      <c r="K17" s="23" t="s">
        <v>78</v>
      </c>
      <c r="L17" s="23" t="s">
        <v>78</v>
      </c>
      <c r="M17" s="23" t="s">
        <v>150</v>
      </c>
      <c r="N17" s="23" t="s">
        <v>150</v>
      </c>
      <c r="O17" s="23" t="s">
        <v>78</v>
      </c>
      <c r="P17" s="23" t="s">
        <v>78</v>
      </c>
      <c r="Q17" s="23" t="s">
        <v>78</v>
      </c>
      <c r="R17" s="23" t="s">
        <v>78</v>
      </c>
      <c r="S17" s="23" t="s">
        <v>78</v>
      </c>
      <c r="T17" s="23" t="s">
        <v>78</v>
      </c>
      <c r="U17" s="23" t="s">
        <v>78</v>
      </c>
      <c r="V17" s="23" t="s">
        <v>78</v>
      </c>
      <c r="W17" s="23" t="s">
        <v>78</v>
      </c>
      <c r="X17" s="23" t="s">
        <v>2621</v>
      </c>
      <c r="Y17" s="23" t="s">
        <v>42</v>
      </c>
      <c r="Z17" s="23" t="s">
        <v>78</v>
      </c>
      <c r="AA17" s="23" t="s">
        <v>78</v>
      </c>
      <c r="AC17" s="23" t="s">
        <v>78</v>
      </c>
      <c r="AD17" s="23" t="s">
        <v>42</v>
      </c>
      <c r="AE17" s="23" t="s">
        <v>78</v>
      </c>
      <c r="AF17" s="23" t="s">
        <v>78</v>
      </c>
      <c r="AG17" s="23" t="s">
        <v>78</v>
      </c>
      <c r="AH17" s="23" t="s">
        <v>78</v>
      </c>
      <c r="AI17" s="23" t="s">
        <v>78</v>
      </c>
      <c r="AJ17" s="23" t="s">
        <v>78</v>
      </c>
      <c r="AK17" s="23" t="s">
        <v>78</v>
      </c>
      <c r="AL17" s="23" t="s">
        <v>78</v>
      </c>
      <c r="AM17" s="23" t="s">
        <v>78</v>
      </c>
      <c r="AN17" s="23" t="s">
        <v>78</v>
      </c>
      <c r="AO17" s="23" t="s">
        <v>78</v>
      </c>
      <c r="AP17" s="23" t="s">
        <v>78</v>
      </c>
      <c r="AQ17" s="23" t="s">
        <v>78</v>
      </c>
      <c r="AR17" s="23" t="s">
        <v>78</v>
      </c>
      <c r="AS17" s="23" t="s">
        <v>78</v>
      </c>
      <c r="AT17" s="23" t="s">
        <v>150</v>
      </c>
      <c r="AU17" s="23" t="s">
        <v>78</v>
      </c>
      <c r="AV17" s="23" t="s">
        <v>150</v>
      </c>
      <c r="AW17" s="23" t="s">
        <v>78</v>
      </c>
      <c r="AX17" s="23" t="s">
        <v>78</v>
      </c>
      <c r="AY17" s="23" t="s">
        <v>78</v>
      </c>
      <c r="AZ17" s="23" t="s">
        <v>78</v>
      </c>
      <c r="BA17" s="23" t="s">
        <v>78</v>
      </c>
      <c r="BB17" s="23" t="s">
        <v>78</v>
      </c>
      <c r="BC17" s="23" t="s">
        <v>78</v>
      </c>
      <c r="BD17" s="23" t="s">
        <v>78</v>
      </c>
      <c r="BE17" s="23" t="s">
        <v>78</v>
      </c>
      <c r="BF17" s="23" t="s">
        <v>78</v>
      </c>
      <c r="BG17" s="23" t="s">
        <v>105</v>
      </c>
      <c r="BH17" s="23" t="s">
        <v>78</v>
      </c>
      <c r="BI17" s="23" t="s">
        <v>78</v>
      </c>
      <c r="BJ17" s="23" t="s">
        <v>78</v>
      </c>
      <c r="BK17" s="23" t="s">
        <v>78</v>
      </c>
      <c r="BL17" s="23" t="s">
        <v>78</v>
      </c>
      <c r="BM17" s="23" t="s">
        <v>78</v>
      </c>
    </row>
    <row r="18" spans="1:78" x14ac:dyDescent="0.25">
      <c r="A18" s="28"/>
      <c r="BG18" s="23">
        <v>30</v>
      </c>
    </row>
    <row r="19" spans="1:78" x14ac:dyDescent="0.25">
      <c r="A19" s="28"/>
      <c r="BG19" s="23">
        <v>30</v>
      </c>
    </row>
    <row r="20" spans="1:78" x14ac:dyDescent="0.25">
      <c r="A20" s="28" t="s">
        <v>2669</v>
      </c>
      <c r="B20" s="23">
        <f t="shared" ref="B20:AG20" si="4">50*(B7+(10*B8))</f>
        <v>19750</v>
      </c>
      <c r="C20" s="23">
        <f t="shared" si="4"/>
        <v>112750</v>
      </c>
      <c r="D20" s="23">
        <f t="shared" si="4"/>
        <v>33200</v>
      </c>
      <c r="E20" s="23">
        <f t="shared" si="4"/>
        <v>20500</v>
      </c>
      <c r="F20" s="23">
        <f t="shared" si="4"/>
        <v>82500</v>
      </c>
      <c r="G20" s="23">
        <f t="shared" si="4"/>
        <v>50500</v>
      </c>
      <c r="H20" s="23">
        <f t="shared" si="4"/>
        <v>64250</v>
      </c>
      <c r="I20" s="23">
        <f t="shared" si="4"/>
        <v>392500</v>
      </c>
      <c r="J20" s="23">
        <f t="shared" si="4"/>
        <v>230000</v>
      </c>
      <c r="K20" s="23">
        <f t="shared" si="4"/>
        <v>89150</v>
      </c>
      <c r="L20" s="23">
        <f t="shared" si="4"/>
        <v>205615</v>
      </c>
      <c r="M20" s="23">
        <f t="shared" si="4"/>
        <v>73700</v>
      </c>
      <c r="N20" s="23">
        <f t="shared" si="4"/>
        <v>33600</v>
      </c>
      <c r="O20" s="23">
        <f t="shared" si="4"/>
        <v>41510</v>
      </c>
      <c r="P20" s="23">
        <f t="shared" si="4"/>
        <v>24500</v>
      </c>
      <c r="Q20" s="23">
        <f t="shared" si="4"/>
        <v>59650</v>
      </c>
      <c r="R20" s="23">
        <f t="shared" si="4"/>
        <v>10400</v>
      </c>
      <c r="S20" s="23">
        <f t="shared" si="4"/>
        <v>26250</v>
      </c>
      <c r="T20" s="23">
        <f t="shared" si="4"/>
        <v>32500</v>
      </c>
      <c r="U20" s="23">
        <f t="shared" si="4"/>
        <v>11700</v>
      </c>
      <c r="V20" s="23">
        <f t="shared" si="4"/>
        <v>55700</v>
      </c>
      <c r="W20" s="23">
        <f t="shared" si="4"/>
        <v>33850</v>
      </c>
      <c r="X20" s="23">
        <f t="shared" si="4"/>
        <v>23450</v>
      </c>
      <c r="Y20" s="23">
        <f t="shared" si="4"/>
        <v>42350</v>
      </c>
      <c r="Z20" s="23">
        <f t="shared" si="4"/>
        <v>67230</v>
      </c>
      <c r="AA20" s="23">
        <f t="shared" si="4"/>
        <v>33870</v>
      </c>
      <c r="AB20" s="23">
        <f t="shared" si="4"/>
        <v>106000</v>
      </c>
      <c r="AC20" s="23">
        <f t="shared" si="4"/>
        <v>57850</v>
      </c>
      <c r="AD20" s="23">
        <f t="shared" si="4"/>
        <v>21000</v>
      </c>
      <c r="AE20" s="23">
        <f t="shared" si="4"/>
        <v>46665</v>
      </c>
      <c r="AF20" s="23">
        <f t="shared" si="4"/>
        <v>6650</v>
      </c>
      <c r="AG20" s="23">
        <f t="shared" si="4"/>
        <v>39250</v>
      </c>
      <c r="AH20" s="23">
        <f t="shared" ref="AH20:AZ20" si="5">50*(AH7+(10*AH8))</f>
        <v>54750</v>
      </c>
      <c r="AI20" s="23">
        <f t="shared" si="5"/>
        <v>31000</v>
      </c>
      <c r="AJ20" s="23">
        <f t="shared" si="5"/>
        <v>60500</v>
      </c>
      <c r="AK20" s="23">
        <f t="shared" si="5"/>
        <v>117000</v>
      </c>
      <c r="AL20" s="23">
        <f t="shared" si="5"/>
        <v>116500</v>
      </c>
      <c r="AM20" s="23">
        <f t="shared" si="5"/>
        <v>102500</v>
      </c>
      <c r="AN20" s="23">
        <f t="shared" si="5"/>
        <v>131000</v>
      </c>
      <c r="AO20" s="23">
        <f t="shared" si="5"/>
        <v>72000</v>
      </c>
      <c r="AP20" s="23">
        <f t="shared" si="5"/>
        <v>97500</v>
      </c>
      <c r="AQ20" s="23">
        <f t="shared" si="5"/>
        <v>99000</v>
      </c>
      <c r="AR20" s="23">
        <f t="shared" si="5"/>
        <v>111500</v>
      </c>
      <c r="AS20" s="23">
        <f t="shared" si="5"/>
        <v>91500</v>
      </c>
      <c r="AT20" s="23">
        <f t="shared" si="5"/>
        <v>98450</v>
      </c>
      <c r="AU20" s="23">
        <f t="shared" si="5"/>
        <v>87900</v>
      </c>
      <c r="AV20" s="23">
        <f t="shared" si="5"/>
        <v>108550</v>
      </c>
      <c r="AW20" s="23">
        <f t="shared" si="5"/>
        <v>118000</v>
      </c>
      <c r="AX20" s="23">
        <f t="shared" si="5"/>
        <v>57400</v>
      </c>
      <c r="AY20" s="23">
        <f t="shared" si="5"/>
        <v>60100</v>
      </c>
      <c r="AZ20" s="23">
        <f t="shared" si="5"/>
        <v>104750</v>
      </c>
      <c r="BA20" s="23">
        <f t="shared" ref="BA20:BM20" si="6">50*(BA7+(10*BA8))</f>
        <v>76000</v>
      </c>
      <c r="BB20" s="23">
        <f t="shared" si="6"/>
        <v>73210</v>
      </c>
      <c r="BC20" s="23">
        <f t="shared" si="6"/>
        <v>75000</v>
      </c>
      <c r="BD20" s="23">
        <f t="shared" si="6"/>
        <v>20500</v>
      </c>
      <c r="BE20" s="23">
        <f t="shared" ref="BE20" si="7">50*(BE7+(10*BE8))</f>
        <v>6700</v>
      </c>
      <c r="BF20" s="23">
        <f t="shared" si="6"/>
        <v>12250</v>
      </c>
      <c r="BG20" s="23">
        <f t="shared" si="6"/>
        <v>8200</v>
      </c>
      <c r="BH20" s="23">
        <f t="shared" si="6"/>
        <v>90750</v>
      </c>
      <c r="BI20" s="23">
        <f t="shared" si="6"/>
        <v>91000</v>
      </c>
      <c r="BJ20" s="23">
        <f t="shared" si="6"/>
        <v>85000</v>
      </c>
      <c r="BK20" s="23">
        <f t="shared" si="6"/>
        <v>81250</v>
      </c>
      <c r="BL20" s="23">
        <f t="shared" si="6"/>
        <v>77500</v>
      </c>
      <c r="BM20" s="23">
        <f t="shared" si="6"/>
        <v>69450</v>
      </c>
      <c r="BN20" s="23">
        <f t="shared" ref="BN20:BZ20" si="8">50*(BN7+(10*BN8))</f>
        <v>0</v>
      </c>
      <c r="BO20" s="23">
        <f t="shared" si="8"/>
        <v>0</v>
      </c>
      <c r="BP20" s="23">
        <f t="shared" si="8"/>
        <v>0</v>
      </c>
      <c r="BQ20" s="23">
        <f t="shared" si="8"/>
        <v>0</v>
      </c>
      <c r="BR20" s="23">
        <f t="shared" si="8"/>
        <v>0</v>
      </c>
      <c r="BS20" s="23">
        <f t="shared" si="8"/>
        <v>0</v>
      </c>
      <c r="BT20" s="23">
        <f t="shared" si="8"/>
        <v>0</v>
      </c>
      <c r="BU20" s="23">
        <f t="shared" si="8"/>
        <v>0</v>
      </c>
      <c r="BV20" s="23">
        <f t="shared" si="8"/>
        <v>0</v>
      </c>
      <c r="BW20" s="23">
        <f t="shared" si="8"/>
        <v>0</v>
      </c>
      <c r="BX20" s="23">
        <f t="shared" si="8"/>
        <v>0</v>
      </c>
      <c r="BY20" s="23">
        <f t="shared" si="8"/>
        <v>0</v>
      </c>
      <c r="BZ20" s="23">
        <f t="shared" si="8"/>
        <v>0</v>
      </c>
    </row>
    <row r="21" spans="1:78" x14ac:dyDescent="0.25">
      <c r="A21" s="28" t="s">
        <v>10</v>
      </c>
      <c r="B21" s="23">
        <f t="shared" ref="B21:AG21" si="9">(B9+30)*(B12)</f>
        <v>1170.72</v>
      </c>
      <c r="C21" s="23">
        <f t="shared" si="9"/>
        <v>1002.5</v>
      </c>
      <c r="D21" s="23">
        <f t="shared" si="9"/>
        <v>1050.6600000000001</v>
      </c>
      <c r="E21" s="23">
        <f t="shared" si="9"/>
        <v>981.11999999999989</v>
      </c>
      <c r="F21" s="23">
        <f t="shared" si="9"/>
        <v>990</v>
      </c>
      <c r="G21" s="23">
        <f t="shared" si="9"/>
        <v>1152.75</v>
      </c>
      <c r="H21" s="23">
        <f t="shared" si="9"/>
        <v>1113</v>
      </c>
      <c r="I21" s="23">
        <f t="shared" si="9"/>
        <v>739.5</v>
      </c>
      <c r="J21" s="23">
        <f t="shared" si="9"/>
        <v>795.5</v>
      </c>
      <c r="K21" s="23">
        <f t="shared" si="9"/>
        <v>1009.62</v>
      </c>
      <c r="L21" s="23">
        <f t="shared" si="9"/>
        <v>1169.0900000000001</v>
      </c>
      <c r="M21" s="23">
        <f t="shared" si="9"/>
        <v>1132.8</v>
      </c>
      <c r="N21" s="23">
        <f t="shared" si="9"/>
        <v>1211.25</v>
      </c>
      <c r="O21" s="23">
        <f t="shared" si="9"/>
        <v>1231.1399999999999</v>
      </c>
      <c r="P21" s="23">
        <f t="shared" si="9"/>
        <v>1205.4000000000001</v>
      </c>
      <c r="Q21" s="23">
        <f t="shared" si="9"/>
        <v>1174.2399999999998</v>
      </c>
      <c r="R21" s="23">
        <f t="shared" si="9"/>
        <v>1459.2</v>
      </c>
      <c r="S21" s="23">
        <f t="shared" si="9"/>
        <v>1387.44</v>
      </c>
      <c r="T21" s="23">
        <f t="shared" si="9"/>
        <v>1372.7</v>
      </c>
      <c r="U21" s="23">
        <f t="shared" si="9"/>
        <v>1309.8599999999999</v>
      </c>
      <c r="V21" s="23">
        <f t="shared" si="9"/>
        <v>1267.73</v>
      </c>
      <c r="W21" s="23">
        <f t="shared" si="9"/>
        <v>1419.3000000000002</v>
      </c>
      <c r="X21" s="23">
        <f t="shared" si="9"/>
        <v>1489.4399999999998</v>
      </c>
      <c r="Y21" s="23">
        <f t="shared" si="9"/>
        <v>1111</v>
      </c>
      <c r="Z21" s="23">
        <f t="shared" si="9"/>
        <v>1166.8799999999999</v>
      </c>
      <c r="AA21" s="23">
        <f t="shared" si="9"/>
        <v>1107</v>
      </c>
      <c r="AB21" s="23">
        <f t="shared" si="9"/>
        <v>977.75999999999988</v>
      </c>
      <c r="AC21" s="23">
        <f t="shared" si="9"/>
        <v>1273.25</v>
      </c>
      <c r="AD21" s="23">
        <f t="shared" si="9"/>
        <v>1090.6199999999999</v>
      </c>
      <c r="AE21" s="23">
        <f t="shared" si="9"/>
        <v>1106.28</v>
      </c>
      <c r="AF21" s="23">
        <f t="shared" si="9"/>
        <v>1355.6399999999999</v>
      </c>
      <c r="AG21" s="23">
        <f t="shared" si="9"/>
        <v>1261</v>
      </c>
      <c r="AH21" s="23">
        <f t="shared" ref="AH21:AZ21" si="10">(AH9+30)*(AH12)</f>
        <v>1224.5999999999999</v>
      </c>
      <c r="AI21" s="23">
        <f t="shared" si="10"/>
        <v>1330</v>
      </c>
      <c r="AJ21" s="23">
        <f t="shared" si="10"/>
        <v>1286.25</v>
      </c>
      <c r="AK21" s="23">
        <f t="shared" si="10"/>
        <v>966.24</v>
      </c>
      <c r="AL21" s="23">
        <f t="shared" si="10"/>
        <v>999.68000000000018</v>
      </c>
      <c r="AM21" s="23">
        <f t="shared" si="10"/>
        <v>1015</v>
      </c>
      <c r="AN21" s="23">
        <f t="shared" si="10"/>
        <v>946</v>
      </c>
      <c r="AO21" s="23">
        <f t="shared" si="10"/>
        <v>1204.5</v>
      </c>
      <c r="AP21" s="23">
        <f t="shared" si="10"/>
        <v>1092.0999999999999</v>
      </c>
      <c r="AQ21" s="23">
        <f t="shared" si="10"/>
        <v>1114.5600000000002</v>
      </c>
      <c r="AR21" s="23">
        <f t="shared" si="10"/>
        <v>1067.8499999999999</v>
      </c>
      <c r="AS21" s="23">
        <f t="shared" si="10"/>
        <v>1179.5</v>
      </c>
      <c r="AT21" s="23">
        <f t="shared" si="10"/>
        <v>954.79999999999984</v>
      </c>
      <c r="AU21" s="23">
        <f t="shared" si="10"/>
        <v>981.06000000000006</v>
      </c>
      <c r="AV21" s="23">
        <f t="shared" si="10"/>
        <v>971.7</v>
      </c>
      <c r="AW21" s="23">
        <f t="shared" si="10"/>
        <v>1007.25</v>
      </c>
      <c r="AX21" s="23">
        <f t="shared" si="10"/>
        <v>1267.5</v>
      </c>
      <c r="AY21" s="23">
        <f t="shared" si="10"/>
        <v>1304.42</v>
      </c>
      <c r="AZ21" s="23">
        <f t="shared" si="10"/>
        <v>1060.5</v>
      </c>
      <c r="BA21" s="23">
        <f t="shared" ref="BA21:BM21" si="11">(BA9+30)*(BA12)</f>
        <v>920.58000000000015</v>
      </c>
      <c r="BB21" s="23">
        <f t="shared" si="11"/>
        <v>938.25000000000011</v>
      </c>
      <c r="BC21" s="23">
        <f t="shared" si="11"/>
        <v>1021.08</v>
      </c>
      <c r="BD21" s="23">
        <f t="shared" si="11"/>
        <v>1161.45</v>
      </c>
      <c r="BE21" s="23">
        <f t="shared" ref="BE21" si="12">(BE9+30)*(BE12)</f>
        <v>1306.3999999999999</v>
      </c>
      <c r="BF21" s="23">
        <f t="shared" si="11"/>
        <v>1342.25</v>
      </c>
      <c r="BG21" s="23">
        <f t="shared" si="11"/>
        <v>1129.6499999999999</v>
      </c>
      <c r="BH21" s="23">
        <f t="shared" si="11"/>
        <v>1042.25</v>
      </c>
      <c r="BI21" s="23">
        <f t="shared" si="11"/>
        <v>1039.7199999999998</v>
      </c>
      <c r="BJ21" s="23">
        <f t="shared" si="11"/>
        <v>1041.2</v>
      </c>
      <c r="BK21" s="23">
        <f t="shared" si="11"/>
        <v>1051.98</v>
      </c>
      <c r="BL21" s="23">
        <f t="shared" si="11"/>
        <v>1012.68</v>
      </c>
      <c r="BM21" s="23">
        <f t="shared" si="11"/>
        <v>991.02</v>
      </c>
      <c r="BN21" s="23">
        <f t="shared" ref="BN21:BZ21" si="13">(BN9+30)*(BN12)</f>
        <v>0</v>
      </c>
      <c r="BO21" s="23">
        <f t="shared" si="13"/>
        <v>0</v>
      </c>
      <c r="BP21" s="23">
        <f t="shared" si="13"/>
        <v>0</v>
      </c>
      <c r="BQ21" s="23">
        <f t="shared" si="13"/>
        <v>0</v>
      </c>
      <c r="BR21" s="23">
        <f t="shared" si="13"/>
        <v>0</v>
      </c>
      <c r="BS21" s="23">
        <f t="shared" si="13"/>
        <v>0</v>
      </c>
      <c r="BT21" s="23">
        <f t="shared" si="13"/>
        <v>0</v>
      </c>
      <c r="BU21" s="23">
        <f t="shared" si="13"/>
        <v>0</v>
      </c>
      <c r="BV21" s="23">
        <f t="shared" si="13"/>
        <v>0</v>
      </c>
      <c r="BW21" s="23">
        <f t="shared" si="13"/>
        <v>0</v>
      </c>
      <c r="BX21" s="23">
        <f t="shared" si="13"/>
        <v>0</v>
      </c>
      <c r="BY21" s="23">
        <f t="shared" si="13"/>
        <v>0</v>
      </c>
      <c r="BZ21" s="23">
        <f t="shared" si="13"/>
        <v>0</v>
      </c>
    </row>
    <row r="22" spans="1:78" x14ac:dyDescent="0.25">
      <c r="A22" s="28" t="s">
        <v>11</v>
      </c>
      <c r="B22" s="34">
        <f t="shared" ref="B22:AG22" si="14">B20/B21</f>
        <v>16.86996036627033</v>
      </c>
      <c r="C22" s="34">
        <f t="shared" si="14"/>
        <v>112.46882793017457</v>
      </c>
      <c r="D22" s="34">
        <f t="shared" si="14"/>
        <v>31.599185274018232</v>
      </c>
      <c r="E22" s="34">
        <f t="shared" si="14"/>
        <v>20.894487932159166</v>
      </c>
      <c r="F22" s="34">
        <f t="shared" si="14"/>
        <v>83.333333333333329</v>
      </c>
      <c r="G22" s="34">
        <f t="shared" si="14"/>
        <v>43.808284536976792</v>
      </c>
      <c r="H22" s="34">
        <f t="shared" si="14"/>
        <v>57.726864330637916</v>
      </c>
      <c r="I22" s="34">
        <f t="shared" si="14"/>
        <v>530.76402974983091</v>
      </c>
      <c r="J22" s="34">
        <f t="shared" si="14"/>
        <v>289.12633563796356</v>
      </c>
      <c r="K22" s="34">
        <f t="shared" si="14"/>
        <v>88.300548721301084</v>
      </c>
      <c r="L22" s="34">
        <f t="shared" si="14"/>
        <v>175.87610876835828</v>
      </c>
      <c r="M22" s="34">
        <f t="shared" si="14"/>
        <v>65.060028248587571</v>
      </c>
      <c r="N22" s="34">
        <f t="shared" si="14"/>
        <v>27.739938080495357</v>
      </c>
      <c r="O22" s="34">
        <f t="shared" si="14"/>
        <v>33.71671783875108</v>
      </c>
      <c r="P22" s="34">
        <f t="shared" si="14"/>
        <v>20.325203252032519</v>
      </c>
      <c r="Q22" s="34">
        <f t="shared" si="14"/>
        <v>50.798814552391342</v>
      </c>
      <c r="R22" s="34">
        <f t="shared" si="14"/>
        <v>7.1271929824561404</v>
      </c>
      <c r="S22" s="34">
        <f t="shared" si="14"/>
        <v>18.919737069711122</v>
      </c>
      <c r="T22" s="34">
        <f t="shared" si="14"/>
        <v>23.675967072193487</v>
      </c>
      <c r="U22" s="34">
        <f t="shared" si="14"/>
        <v>8.93225230177271</v>
      </c>
      <c r="V22" s="34">
        <f t="shared" si="14"/>
        <v>43.93680042280296</v>
      </c>
      <c r="W22" s="34">
        <f t="shared" si="14"/>
        <v>23.849785105333613</v>
      </c>
      <c r="X22" s="34">
        <f t="shared" si="14"/>
        <v>15.744172306370182</v>
      </c>
      <c r="Y22" s="34">
        <f t="shared" si="14"/>
        <v>38.118811881188115</v>
      </c>
      <c r="Z22" s="34">
        <f t="shared" si="14"/>
        <v>57.615178938708354</v>
      </c>
      <c r="AA22" s="34">
        <f t="shared" si="14"/>
        <v>30.596205962059621</v>
      </c>
      <c r="AB22" s="34">
        <f t="shared" si="14"/>
        <v>108.41106201930945</v>
      </c>
      <c r="AC22" s="34">
        <f t="shared" si="14"/>
        <v>45.43491066169252</v>
      </c>
      <c r="AD22" s="34">
        <f t="shared" si="14"/>
        <v>19.255102602189581</v>
      </c>
      <c r="AE22" s="34">
        <f t="shared" si="14"/>
        <v>42.181906931337458</v>
      </c>
      <c r="AF22" s="34">
        <f t="shared" si="14"/>
        <v>4.9054321206219944</v>
      </c>
      <c r="AG22" s="34">
        <f t="shared" si="14"/>
        <v>31.126090404440919</v>
      </c>
      <c r="AH22" s="34">
        <f t="shared" ref="AH22:AZ22" si="15">AH20/AH21</f>
        <v>44.708476237138662</v>
      </c>
      <c r="AI22" s="34">
        <f t="shared" si="15"/>
        <v>23.30827067669173</v>
      </c>
      <c r="AJ22" s="34">
        <f t="shared" si="15"/>
        <v>47.035957240038876</v>
      </c>
      <c r="AK22" s="34">
        <f t="shared" si="15"/>
        <v>121.08792846497765</v>
      </c>
      <c r="AL22" s="34">
        <f t="shared" si="15"/>
        <v>116.53729193341867</v>
      </c>
      <c r="AM22" s="34">
        <f t="shared" si="15"/>
        <v>100.98522167487685</v>
      </c>
      <c r="AN22" s="34">
        <f t="shared" si="15"/>
        <v>138.47780126849895</v>
      </c>
      <c r="AO22" s="34">
        <f t="shared" si="15"/>
        <v>59.775840597758403</v>
      </c>
      <c r="AP22" s="34">
        <f t="shared" si="15"/>
        <v>89.27753868693344</v>
      </c>
      <c r="AQ22" s="34">
        <f t="shared" si="15"/>
        <v>88.824289405684738</v>
      </c>
      <c r="AR22" s="34">
        <f t="shared" si="15"/>
        <v>104.41541414992743</v>
      </c>
      <c r="AS22" s="34">
        <f t="shared" si="15"/>
        <v>77.575243747350569</v>
      </c>
      <c r="AT22" s="34">
        <f t="shared" si="15"/>
        <v>103.11059907834102</v>
      </c>
      <c r="AU22" s="34">
        <f t="shared" si="15"/>
        <v>89.5969665463886</v>
      </c>
      <c r="AV22" s="34">
        <f t="shared" si="15"/>
        <v>111.7114335700319</v>
      </c>
      <c r="AW22" s="34">
        <f t="shared" si="15"/>
        <v>117.15065773144701</v>
      </c>
      <c r="AX22" s="34">
        <f t="shared" si="15"/>
        <v>45.285996055226825</v>
      </c>
      <c r="AY22" s="34">
        <f t="shared" si="15"/>
        <v>46.074117232179816</v>
      </c>
      <c r="AZ22" s="34">
        <f t="shared" si="15"/>
        <v>98.77416313059878</v>
      </c>
      <c r="BA22" s="34">
        <f t="shared" ref="BA22:BM22" si="16">BA20/BA21</f>
        <v>82.556649069065145</v>
      </c>
      <c r="BB22" s="34">
        <f t="shared" si="16"/>
        <v>78.028244071409532</v>
      </c>
      <c r="BC22" s="34">
        <f t="shared" si="16"/>
        <v>73.451639440592317</v>
      </c>
      <c r="BD22" s="34">
        <f t="shared" si="16"/>
        <v>17.650350854535279</v>
      </c>
      <c r="BE22" s="34">
        <f t="shared" si="16"/>
        <v>5.1285976729944895</v>
      </c>
      <c r="BF22" s="34">
        <f t="shared" si="16"/>
        <v>9.1264667535853974</v>
      </c>
      <c r="BG22" s="34">
        <f t="shared" si="16"/>
        <v>7.2588854955074593</v>
      </c>
      <c r="BH22" s="34">
        <f t="shared" si="16"/>
        <v>87.071240105540895</v>
      </c>
      <c r="BI22" s="34">
        <f t="shared" si="16"/>
        <v>87.52356403647137</v>
      </c>
      <c r="BJ22" s="34">
        <f t="shared" si="16"/>
        <v>81.636573184786783</v>
      </c>
      <c r="BK22" s="34">
        <f t="shared" si="16"/>
        <v>77.235308656058095</v>
      </c>
      <c r="BL22" s="34">
        <f t="shared" si="16"/>
        <v>76.529604613500808</v>
      </c>
      <c r="BM22" s="34">
        <f t="shared" si="16"/>
        <v>70.079312223769449</v>
      </c>
      <c r="BN22" s="34" t="e">
        <f t="shared" ref="BN22:BZ22" si="17">BN20/BN21</f>
        <v>#DIV/0!</v>
      </c>
      <c r="BO22" s="34" t="e">
        <f t="shared" si="17"/>
        <v>#DIV/0!</v>
      </c>
      <c r="BP22" s="34" t="e">
        <f t="shared" si="17"/>
        <v>#DIV/0!</v>
      </c>
      <c r="BQ22" s="34" t="e">
        <f t="shared" si="17"/>
        <v>#DIV/0!</v>
      </c>
      <c r="BR22" s="34" t="e">
        <f t="shared" si="17"/>
        <v>#DIV/0!</v>
      </c>
      <c r="BS22" s="34" t="e">
        <f t="shared" si="17"/>
        <v>#DIV/0!</v>
      </c>
      <c r="BT22" s="34" t="e">
        <f t="shared" si="17"/>
        <v>#DIV/0!</v>
      </c>
      <c r="BU22" s="34" t="e">
        <f t="shared" si="17"/>
        <v>#DIV/0!</v>
      </c>
      <c r="BV22" s="34" t="e">
        <f t="shared" si="17"/>
        <v>#DIV/0!</v>
      </c>
      <c r="BW22" s="34" t="e">
        <f t="shared" si="17"/>
        <v>#DIV/0!</v>
      </c>
      <c r="BX22" s="34" t="e">
        <f t="shared" si="17"/>
        <v>#DIV/0!</v>
      </c>
      <c r="BY22" s="34" t="e">
        <f t="shared" si="17"/>
        <v>#DIV/0!</v>
      </c>
      <c r="BZ22" s="34" t="e">
        <f t="shared" si="17"/>
        <v>#DIV/0!</v>
      </c>
    </row>
    <row r="23" spans="1:78" s="30" customFormat="1" x14ac:dyDescent="0.25">
      <c r="A23" s="29" t="s">
        <v>9</v>
      </c>
      <c r="B23" s="38">
        <f t="shared" ref="B23:AG23" si="18">SQRT(B22)*10</f>
        <v>41.07305730800951</v>
      </c>
      <c r="C23" s="38">
        <f t="shared" si="18"/>
        <v>106.05132150528563</v>
      </c>
      <c r="D23" s="38">
        <f t="shared" si="18"/>
        <v>56.213152619309867</v>
      </c>
      <c r="E23" s="38">
        <f t="shared" si="18"/>
        <v>45.710488875267089</v>
      </c>
      <c r="F23" s="38">
        <f t="shared" si="18"/>
        <v>91.287092917527687</v>
      </c>
      <c r="G23" s="38">
        <f t="shared" si="18"/>
        <v>66.18782708094956</v>
      </c>
      <c r="H23" s="38">
        <f t="shared" si="18"/>
        <v>75.978197090111266</v>
      </c>
      <c r="I23" s="38">
        <f t="shared" si="18"/>
        <v>230.38316556333513</v>
      </c>
      <c r="J23" s="38">
        <f t="shared" si="18"/>
        <v>170.03715348063304</v>
      </c>
      <c r="K23" s="38">
        <f t="shared" si="18"/>
        <v>93.968371658394233</v>
      </c>
      <c r="L23" s="38">
        <f t="shared" si="18"/>
        <v>132.61829012936272</v>
      </c>
      <c r="M23" s="38">
        <f t="shared" si="18"/>
        <v>80.659796831251427</v>
      </c>
      <c r="N23" s="38">
        <f t="shared" si="18"/>
        <v>52.668717547036735</v>
      </c>
      <c r="O23" s="38">
        <f t="shared" si="18"/>
        <v>58.066098404104167</v>
      </c>
      <c r="P23" s="38">
        <f t="shared" si="18"/>
        <v>45.083481733371613</v>
      </c>
      <c r="Q23" s="38">
        <f t="shared" si="18"/>
        <v>71.273287108419055</v>
      </c>
      <c r="R23" s="38">
        <f t="shared" si="18"/>
        <v>26.696803146549474</v>
      </c>
      <c r="S23" s="38">
        <f t="shared" si="18"/>
        <v>43.496824102123959</v>
      </c>
      <c r="T23" s="38">
        <f t="shared" si="18"/>
        <v>48.657956258142903</v>
      </c>
      <c r="U23" s="38">
        <f t="shared" si="18"/>
        <v>29.886873877628467</v>
      </c>
      <c r="V23" s="38">
        <f t="shared" si="18"/>
        <v>66.284840214639544</v>
      </c>
      <c r="W23" s="38">
        <f t="shared" si="18"/>
        <v>48.836241773229858</v>
      </c>
      <c r="X23" s="38">
        <f t="shared" si="18"/>
        <v>39.678926782827915</v>
      </c>
      <c r="Y23" s="38">
        <f t="shared" si="18"/>
        <v>61.740433980648461</v>
      </c>
      <c r="Z23" s="38">
        <f t="shared" si="18"/>
        <v>75.904663189232551</v>
      </c>
      <c r="AA23" s="38">
        <f t="shared" si="18"/>
        <v>55.313837294170447</v>
      </c>
      <c r="AB23" s="38">
        <f t="shared" si="18"/>
        <v>104.12063293089869</v>
      </c>
      <c r="AC23" s="38">
        <f t="shared" si="18"/>
        <v>67.405423121357614</v>
      </c>
      <c r="AD23" s="38">
        <f t="shared" si="18"/>
        <v>43.880636506538487</v>
      </c>
      <c r="AE23" s="38">
        <f t="shared" si="18"/>
        <v>64.947599594856044</v>
      </c>
      <c r="AF23" s="38">
        <f t="shared" si="18"/>
        <v>22.148210132247694</v>
      </c>
      <c r="AG23" s="38">
        <f t="shared" si="18"/>
        <v>55.790761246321885</v>
      </c>
      <c r="AH23" s="38">
        <f t="shared" ref="AH23:AZ23" si="19">SQRT(AH22)*10</f>
        <v>66.864397280719331</v>
      </c>
      <c r="AI23" s="38">
        <f t="shared" si="19"/>
        <v>48.278639869710219</v>
      </c>
      <c r="AJ23" s="38">
        <f t="shared" si="19"/>
        <v>68.582765502740472</v>
      </c>
      <c r="AK23" s="38">
        <f t="shared" si="19"/>
        <v>110.03996022580964</v>
      </c>
      <c r="AL23" s="38">
        <f t="shared" si="19"/>
        <v>107.95243949694637</v>
      </c>
      <c r="AM23" s="38">
        <f t="shared" si="19"/>
        <v>100.4914034506817</v>
      </c>
      <c r="AN23" s="38">
        <f t="shared" si="19"/>
        <v>117.67659124418032</v>
      </c>
      <c r="AO23" s="38">
        <f t="shared" si="19"/>
        <v>77.31483725505629</v>
      </c>
      <c r="AP23" s="38">
        <f t="shared" si="19"/>
        <v>94.486792033031492</v>
      </c>
      <c r="AQ23" s="38">
        <f t="shared" si="19"/>
        <v>94.246638882076184</v>
      </c>
      <c r="AR23" s="38">
        <f t="shared" si="19"/>
        <v>102.18386083424691</v>
      </c>
      <c r="AS23" s="38">
        <f t="shared" si="19"/>
        <v>88.076809517233627</v>
      </c>
      <c r="AT23" s="38">
        <f t="shared" si="19"/>
        <v>101.54338928671874</v>
      </c>
      <c r="AU23" s="38">
        <f t="shared" si="19"/>
        <v>94.655674180890287</v>
      </c>
      <c r="AV23" s="38">
        <f t="shared" si="19"/>
        <v>105.69362968979347</v>
      </c>
      <c r="AW23" s="38">
        <f t="shared" si="19"/>
        <v>108.23615742045124</v>
      </c>
      <c r="AX23" s="38">
        <f t="shared" si="19"/>
        <v>67.294870573637951</v>
      </c>
      <c r="AY23" s="38">
        <f t="shared" si="19"/>
        <v>67.877917787878417</v>
      </c>
      <c r="AZ23" s="38">
        <f t="shared" si="19"/>
        <v>99.385191618570005</v>
      </c>
      <c r="BA23" s="38">
        <f t="shared" ref="BA23:BM23" si="20">SQRT(BA22)*10</f>
        <v>90.860689557731803</v>
      </c>
      <c r="BB23" s="38">
        <f t="shared" si="20"/>
        <v>88.333597272730572</v>
      </c>
      <c r="BC23" s="38">
        <f t="shared" si="20"/>
        <v>85.703931905480459</v>
      </c>
      <c r="BD23" s="38">
        <f t="shared" si="20"/>
        <v>42.012320638754623</v>
      </c>
      <c r="BE23" s="38">
        <f t="shared" si="20"/>
        <v>22.646407381733841</v>
      </c>
      <c r="BF23" s="38">
        <f t="shared" si="20"/>
        <v>30.210042624242352</v>
      </c>
      <c r="BG23" s="38">
        <f t="shared" si="20"/>
        <v>26.942318934173912</v>
      </c>
      <c r="BH23" s="38">
        <f t="shared" si="20"/>
        <v>93.311971421431707</v>
      </c>
      <c r="BI23" s="38">
        <f t="shared" si="20"/>
        <v>93.554029328763477</v>
      </c>
      <c r="BJ23" s="38">
        <f t="shared" si="20"/>
        <v>90.352959655335468</v>
      </c>
      <c r="BK23" s="38">
        <f t="shared" si="20"/>
        <v>87.883621145272613</v>
      </c>
      <c r="BL23" s="38">
        <f t="shared" si="20"/>
        <v>87.481200616761541</v>
      </c>
      <c r="BM23" s="38">
        <f t="shared" si="20"/>
        <v>83.713387354573968</v>
      </c>
      <c r="BN23" s="38" t="e">
        <f t="shared" ref="BN23:BZ23" si="21">SQRT(BN22)*10</f>
        <v>#DIV/0!</v>
      </c>
      <c r="BO23" s="38" t="e">
        <f t="shared" si="21"/>
        <v>#DIV/0!</v>
      </c>
      <c r="BP23" s="38" t="e">
        <f t="shared" si="21"/>
        <v>#DIV/0!</v>
      </c>
      <c r="BQ23" s="38" t="e">
        <f t="shared" si="21"/>
        <v>#DIV/0!</v>
      </c>
      <c r="BR23" s="38" t="e">
        <f t="shared" si="21"/>
        <v>#DIV/0!</v>
      </c>
      <c r="BS23" s="38" t="e">
        <f t="shared" si="21"/>
        <v>#DIV/0!</v>
      </c>
      <c r="BT23" s="38" t="e">
        <f t="shared" si="21"/>
        <v>#DIV/0!</v>
      </c>
      <c r="BU23" s="38" t="e">
        <f t="shared" si="21"/>
        <v>#DIV/0!</v>
      </c>
      <c r="BV23" s="38" t="e">
        <f t="shared" si="21"/>
        <v>#DIV/0!</v>
      </c>
      <c r="BW23" s="38" t="e">
        <f t="shared" si="21"/>
        <v>#DIV/0!</v>
      </c>
      <c r="BX23" s="38" t="e">
        <f t="shared" si="21"/>
        <v>#DIV/0!</v>
      </c>
      <c r="BY23" s="38" t="e">
        <f t="shared" si="21"/>
        <v>#DIV/0!</v>
      </c>
      <c r="BZ23" s="38" t="e">
        <f t="shared" si="21"/>
        <v>#DIV/0!</v>
      </c>
    </row>
    <row r="24" spans="1:78" x14ac:dyDescent="0.25">
      <c r="A24" s="31"/>
    </row>
    <row r="25" spans="1:78" s="27" customFormat="1" x14ac:dyDescent="0.25">
      <c r="A25" s="32" t="s">
        <v>16</v>
      </c>
      <c r="B25" s="161" t="s">
        <v>1457</v>
      </c>
      <c r="C25" s="148" t="s">
        <v>1458</v>
      </c>
      <c r="D25" s="171" t="s">
        <v>1459</v>
      </c>
      <c r="E25" s="161" t="s">
        <v>1480</v>
      </c>
      <c r="F25" s="173" t="s">
        <v>1479</v>
      </c>
      <c r="G25" s="172" t="s">
        <v>1459</v>
      </c>
      <c r="H25" s="26" t="s">
        <v>1460</v>
      </c>
      <c r="I25" s="170" t="s">
        <v>1462</v>
      </c>
      <c r="J25" s="170" t="s">
        <v>1462</v>
      </c>
      <c r="K25" s="173" t="s">
        <v>1461</v>
      </c>
      <c r="L25" s="174" t="s">
        <v>1463</v>
      </c>
      <c r="M25" s="144" t="s">
        <v>1464</v>
      </c>
      <c r="N25" s="171" t="s">
        <v>1459</v>
      </c>
      <c r="O25" s="171" t="s">
        <v>1459</v>
      </c>
      <c r="P25" s="165" t="s">
        <v>1465</v>
      </c>
      <c r="Q25" s="142" t="s">
        <v>1466</v>
      </c>
      <c r="R25" s="177" t="s">
        <v>1467</v>
      </c>
      <c r="S25" s="165" t="s">
        <v>1468</v>
      </c>
      <c r="T25" s="165" t="s">
        <v>1483</v>
      </c>
      <c r="U25" s="26" t="s">
        <v>1471</v>
      </c>
      <c r="V25" s="167" t="s">
        <v>1470</v>
      </c>
      <c r="W25" s="26" t="s">
        <v>1469</v>
      </c>
      <c r="X25" s="26"/>
      <c r="Y25" s="171" t="s">
        <v>1459</v>
      </c>
      <c r="Z25" s="171" t="s">
        <v>1459</v>
      </c>
      <c r="AA25" s="162" t="s">
        <v>1472</v>
      </c>
      <c r="AB25" s="142" t="s">
        <v>1454</v>
      </c>
      <c r="AC25" s="171" t="s">
        <v>1459</v>
      </c>
      <c r="AD25" s="162" t="s">
        <v>1457</v>
      </c>
      <c r="AE25" s="171" t="s">
        <v>1459</v>
      </c>
      <c r="AF25" s="178" t="s">
        <v>1473</v>
      </c>
      <c r="AG25" s="167" t="s">
        <v>1470</v>
      </c>
      <c r="AH25" s="167" t="s">
        <v>1470</v>
      </c>
      <c r="AI25" s="165" t="s">
        <v>1484</v>
      </c>
      <c r="AJ25" s="167" t="s">
        <v>1470</v>
      </c>
      <c r="AK25" s="142" t="s">
        <v>1454</v>
      </c>
      <c r="AL25" s="142" t="s">
        <v>1454</v>
      </c>
      <c r="AM25" s="179" t="s">
        <v>1487</v>
      </c>
      <c r="AN25" s="179" t="s">
        <v>1488</v>
      </c>
      <c r="AO25" s="142" t="s">
        <v>1466</v>
      </c>
      <c r="AP25" s="142" t="s">
        <v>1474</v>
      </c>
      <c r="AQ25" s="142" t="s">
        <v>1474</v>
      </c>
      <c r="AR25" s="142" t="s">
        <v>1474</v>
      </c>
      <c r="AS25" s="148" t="s">
        <v>1475</v>
      </c>
      <c r="AT25" s="144" t="s">
        <v>1464</v>
      </c>
      <c r="AU25" s="144" t="s">
        <v>1464</v>
      </c>
      <c r="AV25" s="144" t="s">
        <v>1464</v>
      </c>
      <c r="AW25" s="180" t="s">
        <v>1454</v>
      </c>
      <c r="AX25" s="167" t="s">
        <v>1470</v>
      </c>
      <c r="AY25" s="167" t="s">
        <v>1470</v>
      </c>
      <c r="AZ25" s="142" t="s">
        <v>1454</v>
      </c>
      <c r="BA25" s="148" t="s">
        <v>1476</v>
      </c>
      <c r="BB25" s="143" t="s">
        <v>1461</v>
      </c>
      <c r="BC25" s="148" t="s">
        <v>1476</v>
      </c>
      <c r="BD25" s="161" t="s">
        <v>1457</v>
      </c>
      <c r="BE25" s="76"/>
      <c r="BF25" s="161" t="s">
        <v>1477</v>
      </c>
      <c r="BG25" s="178" t="s">
        <v>1473</v>
      </c>
      <c r="BH25" s="148" t="s">
        <v>1464</v>
      </c>
      <c r="BI25" s="148" t="s">
        <v>1478</v>
      </c>
      <c r="BJ25" s="148" t="s">
        <v>1464</v>
      </c>
      <c r="BK25" s="148" t="s">
        <v>1464</v>
      </c>
      <c r="BL25" s="148" t="s">
        <v>1464</v>
      </c>
      <c r="BM25" s="148" t="s">
        <v>1464</v>
      </c>
    </row>
    <row r="26" spans="1:78" s="36" customFormat="1" ht="67.5" x14ac:dyDescent="0.25">
      <c r="A26" s="33" t="s">
        <v>75</v>
      </c>
      <c r="B26" s="163" t="s">
        <v>688</v>
      </c>
      <c r="C26" s="149" t="s">
        <v>729</v>
      </c>
      <c r="E26" s="163" t="s">
        <v>695</v>
      </c>
      <c r="F26" s="36" t="s">
        <v>734</v>
      </c>
      <c r="G26" s="36" t="s">
        <v>736</v>
      </c>
      <c r="H26" s="86" t="s">
        <v>732</v>
      </c>
      <c r="I26" s="169" t="s">
        <v>1481</v>
      </c>
      <c r="J26" s="36" t="s">
        <v>728</v>
      </c>
      <c r="K26" s="36" t="s">
        <v>733</v>
      </c>
      <c r="P26" s="164" t="s">
        <v>696</v>
      </c>
      <c r="S26" s="164" t="s">
        <v>697</v>
      </c>
      <c r="T26" s="164" t="s">
        <v>697</v>
      </c>
      <c r="AB26" s="176" t="s">
        <v>1482</v>
      </c>
      <c r="AF26" s="166" t="s">
        <v>686</v>
      </c>
      <c r="AG26" s="168" t="s">
        <v>705</v>
      </c>
      <c r="AH26" s="168" t="s">
        <v>708</v>
      </c>
      <c r="AI26" s="164" t="s">
        <v>706</v>
      </c>
      <c r="AJ26" s="168" t="s">
        <v>707</v>
      </c>
      <c r="AK26" s="176" t="s">
        <v>715</v>
      </c>
      <c r="AL26" s="176" t="s">
        <v>715</v>
      </c>
      <c r="AM26" s="169" t="s">
        <v>730</v>
      </c>
      <c r="AN26" s="169" t="s">
        <v>727</v>
      </c>
      <c r="AP26" s="176" t="s">
        <v>715</v>
      </c>
      <c r="AQ26" s="176" t="s">
        <v>715</v>
      </c>
      <c r="AR26" s="176" t="s">
        <v>715</v>
      </c>
      <c r="AS26" s="149" t="s">
        <v>714</v>
      </c>
      <c r="AW26" s="166" t="s">
        <v>728</v>
      </c>
      <c r="AX26" s="168" t="s">
        <v>707</v>
      </c>
      <c r="AY26" s="168" t="s">
        <v>900</v>
      </c>
      <c r="AZ26" s="176" t="s">
        <v>715</v>
      </c>
      <c r="BA26" s="149" t="s">
        <v>731</v>
      </c>
      <c r="BC26" s="149" t="s">
        <v>703</v>
      </c>
      <c r="BF26" s="163" t="s">
        <v>686</v>
      </c>
      <c r="BG26" s="166" t="s">
        <v>687</v>
      </c>
      <c r="BH26" s="149" t="s">
        <v>714</v>
      </c>
      <c r="BI26" s="149" t="s">
        <v>714</v>
      </c>
      <c r="BJ26" s="149" t="s">
        <v>687</v>
      </c>
      <c r="BK26" s="149" t="s">
        <v>704</v>
      </c>
      <c r="BL26" s="149" t="s">
        <v>713</v>
      </c>
      <c r="BM26" s="149" t="s">
        <v>713</v>
      </c>
    </row>
    <row r="28" spans="1:78" x14ac:dyDescent="0.25">
      <c r="A28" s="33" t="s">
        <v>111</v>
      </c>
      <c r="D28" s="23" t="s">
        <v>95</v>
      </c>
      <c r="L28" s="23" t="s">
        <v>95</v>
      </c>
      <c r="M28" s="23" t="s">
        <v>95</v>
      </c>
      <c r="N28" s="23" t="s">
        <v>95</v>
      </c>
      <c r="O28" s="23" t="s">
        <v>95</v>
      </c>
      <c r="Y28" s="23" t="s">
        <v>95</v>
      </c>
      <c r="Z28" s="23" t="s">
        <v>95</v>
      </c>
      <c r="AA28" s="23" t="s">
        <v>95</v>
      </c>
      <c r="AC28" s="23" t="s">
        <v>95</v>
      </c>
      <c r="AD28" s="23" t="s">
        <v>95</v>
      </c>
      <c r="AE28" s="23" t="s">
        <v>95</v>
      </c>
      <c r="AT28" s="23" t="s">
        <v>95</v>
      </c>
      <c r="AU28" s="23" t="s">
        <v>95</v>
      </c>
      <c r="AV28" s="23" t="s">
        <v>95</v>
      </c>
      <c r="BB28" s="23" t="s">
        <v>78</v>
      </c>
    </row>
    <row r="29" spans="1:78" x14ac:dyDescent="0.25">
      <c r="A29" s="33" t="s">
        <v>112</v>
      </c>
    </row>
    <row r="31" spans="1:78" s="15" customFormat="1" x14ac:dyDescent="0.2">
      <c r="A31" s="13" t="s">
        <v>842</v>
      </c>
      <c r="D31" s="9"/>
      <c r="X31" s="15" t="s">
        <v>1117</v>
      </c>
      <c r="AY31" s="15" t="s">
        <v>2619</v>
      </c>
      <c r="BE31" s="15" t="s">
        <v>2627</v>
      </c>
      <c r="BG31" s="15" t="s">
        <v>2627</v>
      </c>
    </row>
    <row r="32" spans="1:78" s="15" customFormat="1" x14ac:dyDescent="0.2">
      <c r="A32" s="13" t="s">
        <v>843</v>
      </c>
      <c r="D32" s="9"/>
      <c r="X32" s="15">
        <v>0</v>
      </c>
      <c r="AY32" s="15" t="s">
        <v>2620</v>
      </c>
      <c r="BE32" s="15" t="s">
        <v>844</v>
      </c>
      <c r="BG32" s="15" t="s">
        <v>2438</v>
      </c>
    </row>
    <row r="33" spans="1:54" s="15" customFormat="1" x14ac:dyDescent="0.2">
      <c r="A33" s="13"/>
      <c r="C33" s="9"/>
    </row>
    <row r="34" spans="1:54" x14ac:dyDescent="0.25">
      <c r="A34" s="33" t="s">
        <v>119</v>
      </c>
      <c r="C34" s="35"/>
    </row>
    <row r="35" spans="1:54" x14ac:dyDescent="0.25">
      <c r="A35" s="33" t="s">
        <v>120</v>
      </c>
      <c r="C35" s="35"/>
    </row>
    <row r="36" spans="1:54" x14ac:dyDescent="0.25">
      <c r="A36" s="33" t="s">
        <v>121</v>
      </c>
      <c r="C36" s="35"/>
    </row>
    <row r="37" spans="1:54" x14ac:dyDescent="0.25">
      <c r="A37" s="33" t="s">
        <v>122</v>
      </c>
    </row>
    <row r="39" spans="1:54" s="145" customFormat="1" x14ac:dyDescent="0.25">
      <c r="A39" s="146"/>
      <c r="B39" s="96" t="s">
        <v>1433</v>
      </c>
      <c r="C39" s="96"/>
      <c r="D39" s="5"/>
      <c r="AT39" s="96" t="s">
        <v>1433</v>
      </c>
      <c r="AU39" s="96"/>
      <c r="AV39" s="5"/>
    </row>
    <row r="40" spans="1:54" s="145" customFormat="1" x14ac:dyDescent="0.25">
      <c r="A40" s="146"/>
      <c r="B40" s="126" t="s">
        <v>577</v>
      </c>
      <c r="C40" s="98" t="s">
        <v>1426</v>
      </c>
      <c r="D40" s="5"/>
      <c r="AT40" s="126" t="s">
        <v>577</v>
      </c>
      <c r="AU40" s="98" t="s">
        <v>1426</v>
      </c>
      <c r="AV40" s="5"/>
      <c r="BB40" s="154"/>
    </row>
    <row r="41" spans="1:54" s="145" customFormat="1" x14ac:dyDescent="0.25">
      <c r="A41" s="146"/>
      <c r="B41" s="129" t="s">
        <v>576</v>
      </c>
      <c r="C41" s="98" t="s">
        <v>1427</v>
      </c>
      <c r="D41" s="5"/>
      <c r="AT41" s="129" t="s">
        <v>576</v>
      </c>
      <c r="AU41" s="98" t="s">
        <v>1427</v>
      </c>
      <c r="AV41" s="5"/>
    </row>
    <row r="42" spans="1:54" s="145" customFormat="1" x14ac:dyDescent="0.25">
      <c r="A42" s="146"/>
      <c r="B42" s="127" t="s">
        <v>1515</v>
      </c>
      <c r="C42" s="98" t="s">
        <v>1428</v>
      </c>
      <c r="D42" s="5"/>
      <c r="AT42" s="127" t="s">
        <v>1515</v>
      </c>
      <c r="AU42" s="98" t="s">
        <v>1428</v>
      </c>
      <c r="AV42" s="5"/>
    </row>
    <row r="43" spans="1:54" s="145" customFormat="1" x14ac:dyDescent="0.25">
      <c r="A43" s="146"/>
      <c r="B43" s="128" t="s">
        <v>1514</v>
      </c>
      <c r="C43" s="98" t="s">
        <v>1429</v>
      </c>
      <c r="D43" s="5"/>
      <c r="AT43" s="128" t="s">
        <v>1514</v>
      </c>
      <c r="AU43" s="98" t="s">
        <v>1429</v>
      </c>
      <c r="AV43" s="5"/>
    </row>
    <row r="44" spans="1:54" s="145" customFormat="1" x14ac:dyDescent="0.25">
      <c r="A44" s="146"/>
      <c r="B44" s="124" t="s">
        <v>761</v>
      </c>
      <c r="C44" s="98" t="s">
        <v>1430</v>
      </c>
      <c r="D44" s="5"/>
      <c r="K44" s="175" t="s">
        <v>1466</v>
      </c>
      <c r="AT44" s="124" t="s">
        <v>761</v>
      </c>
      <c r="AU44" s="98" t="s">
        <v>1430</v>
      </c>
      <c r="AV44" s="5"/>
    </row>
    <row r="45" spans="1:54" s="145" customFormat="1" x14ac:dyDescent="0.25">
      <c r="A45" s="146"/>
      <c r="B45" s="124" t="s">
        <v>1455</v>
      </c>
      <c r="C45" s="98" t="s">
        <v>1431</v>
      </c>
      <c r="D45" s="5"/>
      <c r="K45" s="175" t="s">
        <v>1454</v>
      </c>
      <c r="L45" s="145" t="s">
        <v>1456</v>
      </c>
      <c r="AT45" s="124" t="s">
        <v>1455</v>
      </c>
      <c r="AU45" s="98" t="s">
        <v>1431</v>
      </c>
      <c r="AV45" s="5"/>
    </row>
    <row r="46" spans="1:54" s="145" customFormat="1" x14ac:dyDescent="0.25">
      <c r="A46" s="146"/>
      <c r="B46" s="125" t="s">
        <v>1513</v>
      </c>
      <c r="C46" s="98" t="s">
        <v>1432</v>
      </c>
      <c r="D46" s="98"/>
      <c r="K46" s="186" t="s">
        <v>1559</v>
      </c>
      <c r="AT46" s="125" t="s">
        <v>1513</v>
      </c>
      <c r="AU46" s="98" t="s">
        <v>1432</v>
      </c>
      <c r="AV46" s="98"/>
    </row>
    <row r="47" spans="1:54" s="145" customFormat="1" x14ac:dyDescent="0.25">
      <c r="A47" s="146"/>
      <c r="B47" s="155" t="s">
        <v>1512</v>
      </c>
      <c r="C47" s="98" t="s">
        <v>1425</v>
      </c>
      <c r="D47" s="98"/>
      <c r="K47" s="156" t="s">
        <v>1464</v>
      </c>
      <c r="L47" s="146" t="s">
        <v>1449</v>
      </c>
      <c r="AT47" s="155" t="s">
        <v>1512</v>
      </c>
      <c r="AU47" s="98" t="s">
        <v>1425</v>
      </c>
      <c r="AV47" s="98"/>
      <c r="AZ47" s="156" t="s">
        <v>152</v>
      </c>
      <c r="BA47" s="146" t="s">
        <v>1447</v>
      </c>
    </row>
    <row r="48" spans="1:54" s="145" customFormat="1" x14ac:dyDescent="0.25">
      <c r="A48" s="146"/>
      <c r="B48" s="157" t="s">
        <v>1511</v>
      </c>
      <c r="C48" s="98" t="s">
        <v>1451</v>
      </c>
      <c r="D48" s="98"/>
      <c r="K48" s="158" t="s">
        <v>1470</v>
      </c>
      <c r="L48" s="146" t="s">
        <v>1485</v>
      </c>
      <c r="AT48" s="157" t="s">
        <v>1511</v>
      </c>
      <c r="AU48" s="98" t="s">
        <v>1424</v>
      </c>
      <c r="AV48" s="98"/>
    </row>
    <row r="49" spans="1:55" s="145" customFormat="1" x14ac:dyDescent="0.25">
      <c r="A49" s="146"/>
      <c r="B49" s="139" t="s">
        <v>1509</v>
      </c>
      <c r="C49" s="98" t="s">
        <v>1453</v>
      </c>
      <c r="D49" s="98"/>
      <c r="K49" s="159" t="s">
        <v>1468</v>
      </c>
      <c r="L49" s="146" t="s">
        <v>1486</v>
      </c>
      <c r="AT49" s="139" t="s">
        <v>1509</v>
      </c>
      <c r="AU49" s="98" t="s">
        <v>1423</v>
      </c>
      <c r="AV49" s="98"/>
    </row>
    <row r="50" spans="1:55" s="145" customFormat="1" x14ac:dyDescent="0.25">
      <c r="A50" s="146"/>
      <c r="B50" s="131" t="s">
        <v>1510</v>
      </c>
      <c r="C50" s="98" t="s">
        <v>1422</v>
      </c>
      <c r="D50" s="98"/>
      <c r="K50" s="160" t="s">
        <v>698</v>
      </c>
      <c r="L50" s="146" t="s">
        <v>1448</v>
      </c>
      <c r="AT50" s="131" t="s">
        <v>1510</v>
      </c>
      <c r="AU50" s="98" t="s">
        <v>1422</v>
      </c>
      <c r="AV50" s="98"/>
    </row>
    <row r="51" spans="1:55" s="145" customFormat="1" x14ac:dyDescent="0.25">
      <c r="A51" s="146"/>
      <c r="B51" s="140"/>
      <c r="C51" s="96"/>
      <c r="D51" s="96" t="s">
        <v>1418</v>
      </c>
      <c r="I51" s="146"/>
      <c r="AT51" s="140"/>
      <c r="AU51" s="96"/>
      <c r="AV51" s="96" t="s">
        <v>1418</v>
      </c>
    </row>
    <row r="52" spans="1:55" s="145" customFormat="1" ht="15.75" customHeight="1" x14ac:dyDescent="0.25">
      <c r="A52" s="146"/>
      <c r="B52" s="130" t="s">
        <v>1417</v>
      </c>
      <c r="C52" s="97"/>
      <c r="D52" s="112" t="s">
        <v>1416</v>
      </c>
      <c r="E52" s="5"/>
      <c r="F52" s="5"/>
      <c r="G52" s="5"/>
      <c r="H52" s="5"/>
      <c r="I52" s="5"/>
      <c r="J52" s="5"/>
      <c r="K52" s="98" t="s">
        <v>1441</v>
      </c>
      <c r="AT52" s="130" t="s">
        <v>1417</v>
      </c>
      <c r="AU52" s="97"/>
      <c r="AV52" s="112" t="s">
        <v>1416</v>
      </c>
      <c r="AW52" s="5"/>
      <c r="AX52" s="5"/>
      <c r="AY52" s="5"/>
      <c r="AZ52" s="5"/>
      <c r="BA52" s="5"/>
      <c r="BB52" s="5"/>
      <c r="BC52" s="98" t="s">
        <v>1441</v>
      </c>
    </row>
    <row r="53" spans="1:55" s="145" customFormat="1" ht="15.75" customHeight="1" x14ac:dyDescent="0.25">
      <c r="A53" s="146"/>
      <c r="B53" s="130" t="s">
        <v>1417</v>
      </c>
      <c r="C53" s="96"/>
      <c r="D53" s="112" t="s">
        <v>1415</v>
      </c>
      <c r="E53" s="5"/>
      <c r="F53" s="5"/>
      <c r="G53" s="5"/>
      <c r="H53" s="5"/>
      <c r="I53" s="5"/>
      <c r="J53" s="5"/>
      <c r="K53" s="98" t="s">
        <v>1441</v>
      </c>
      <c r="AT53" s="130" t="s">
        <v>1417</v>
      </c>
      <c r="AU53" s="96"/>
      <c r="AV53" s="112" t="s">
        <v>1415</v>
      </c>
      <c r="AW53" s="5"/>
      <c r="AX53" s="5"/>
      <c r="AY53" s="5"/>
      <c r="AZ53" s="5"/>
      <c r="BA53" s="5"/>
      <c r="BB53" s="5"/>
      <c r="BC53" s="98" t="s">
        <v>1441</v>
      </c>
    </row>
    <row r="54" spans="1:55" s="145" customFormat="1" ht="15.75" customHeight="1" x14ac:dyDescent="0.25">
      <c r="A54" s="146"/>
      <c r="B54" s="131" t="s">
        <v>880</v>
      </c>
      <c r="C54" s="96"/>
      <c r="D54" s="111" t="s">
        <v>1413</v>
      </c>
      <c r="E54" s="5"/>
      <c r="F54" s="5"/>
      <c r="G54" s="5"/>
      <c r="H54" s="5"/>
      <c r="I54" s="5"/>
      <c r="J54" s="5"/>
      <c r="K54" s="98" t="s">
        <v>1434</v>
      </c>
      <c r="AT54" s="131" t="s">
        <v>880</v>
      </c>
      <c r="AU54" s="96"/>
      <c r="AV54" s="111" t="s">
        <v>1413</v>
      </c>
      <c r="AW54" s="5"/>
      <c r="AX54" s="5"/>
      <c r="AY54" s="5"/>
      <c r="AZ54" s="5"/>
      <c r="BA54" s="5"/>
      <c r="BB54" s="5"/>
      <c r="BC54" s="98" t="s">
        <v>1434</v>
      </c>
    </row>
    <row r="55" spans="1:55" s="145" customFormat="1" ht="15.75" customHeight="1" x14ac:dyDescent="0.25">
      <c r="A55" s="146"/>
      <c r="B55" s="131" t="s">
        <v>880</v>
      </c>
      <c r="C55" s="96"/>
      <c r="D55" s="111" t="s">
        <v>1414</v>
      </c>
      <c r="E55" s="5"/>
      <c r="F55" s="5"/>
      <c r="G55" s="5"/>
      <c r="H55" s="5"/>
      <c r="I55" s="5"/>
      <c r="J55" s="5"/>
      <c r="K55" s="98" t="s">
        <v>1434</v>
      </c>
      <c r="AT55" s="131" t="s">
        <v>880</v>
      </c>
      <c r="AU55" s="96"/>
      <c r="AV55" s="111" t="s">
        <v>1414</v>
      </c>
      <c r="AW55" s="5"/>
      <c r="AX55" s="5"/>
      <c r="AY55" s="5"/>
      <c r="AZ55" s="5"/>
      <c r="BA55" s="5"/>
      <c r="BB55" s="5"/>
      <c r="BC55" s="98" t="s">
        <v>1434</v>
      </c>
    </row>
    <row r="56" spans="1:55" s="145" customFormat="1" ht="15.75" customHeight="1" x14ac:dyDescent="0.25">
      <c r="A56" s="146"/>
      <c r="B56" s="132" t="s">
        <v>762</v>
      </c>
      <c r="C56" s="96"/>
      <c r="D56" s="108" t="s">
        <v>1412</v>
      </c>
      <c r="E56" s="5"/>
      <c r="F56" s="5"/>
      <c r="G56" s="5"/>
      <c r="H56" s="5"/>
      <c r="I56" s="5"/>
      <c r="J56" s="5"/>
      <c r="K56" s="98" t="s">
        <v>1436</v>
      </c>
      <c r="AT56" s="132" t="s">
        <v>762</v>
      </c>
      <c r="AU56" s="96"/>
      <c r="AV56" s="108" t="s">
        <v>1412</v>
      </c>
      <c r="AW56" s="5"/>
      <c r="AX56" s="5"/>
      <c r="AY56" s="5"/>
      <c r="AZ56" s="5"/>
      <c r="BA56" s="5"/>
      <c r="BB56" s="5"/>
      <c r="BC56" s="98" t="s">
        <v>1436</v>
      </c>
    </row>
    <row r="57" spans="1:55" s="145" customFormat="1" ht="15.75" customHeight="1" x14ac:dyDescent="0.25">
      <c r="A57" s="146"/>
      <c r="B57" s="133" t="s">
        <v>933</v>
      </c>
      <c r="C57" s="96"/>
      <c r="D57" s="113" t="s">
        <v>1435</v>
      </c>
      <c r="E57" s="5"/>
      <c r="F57" s="5"/>
      <c r="G57" s="5"/>
      <c r="H57" s="5"/>
      <c r="I57" s="5"/>
      <c r="J57" s="5"/>
      <c r="K57" s="98" t="s">
        <v>1437</v>
      </c>
      <c r="AT57" s="133" t="s">
        <v>933</v>
      </c>
      <c r="AU57" s="96"/>
      <c r="AV57" s="113" t="s">
        <v>1435</v>
      </c>
      <c r="AW57" s="5"/>
      <c r="AX57" s="5"/>
      <c r="AY57" s="5"/>
      <c r="AZ57" s="5"/>
      <c r="BA57" s="5"/>
      <c r="BB57" s="5"/>
      <c r="BC57" s="98" t="s">
        <v>1437</v>
      </c>
    </row>
    <row r="58" spans="1:55" s="145" customFormat="1" ht="15.75" customHeight="1" x14ac:dyDescent="0.25">
      <c r="A58" s="146"/>
      <c r="B58" s="134" t="s">
        <v>38</v>
      </c>
      <c r="C58" s="96"/>
      <c r="D58" s="102" t="s">
        <v>1407</v>
      </c>
      <c r="E58" s="5"/>
      <c r="F58" s="5"/>
      <c r="G58" s="5"/>
      <c r="H58" s="5"/>
      <c r="I58" s="5"/>
      <c r="J58" s="5"/>
      <c r="K58" s="98" t="s">
        <v>1438</v>
      </c>
      <c r="AT58" s="134" t="s">
        <v>38</v>
      </c>
      <c r="AU58" s="96"/>
      <c r="AV58" s="102" t="s">
        <v>1407</v>
      </c>
      <c r="AW58" s="5"/>
      <c r="AX58" s="5"/>
      <c r="AY58" s="5"/>
      <c r="AZ58" s="5"/>
      <c r="BA58" s="5"/>
      <c r="BB58" s="5"/>
      <c r="BC58" s="98" t="s">
        <v>1438</v>
      </c>
    </row>
    <row r="59" spans="1:55" s="145" customFormat="1" ht="15.75" customHeight="1" x14ac:dyDescent="0.25">
      <c r="A59" s="146"/>
      <c r="B59" s="134" t="s">
        <v>38</v>
      </c>
      <c r="C59" s="96"/>
      <c r="D59" s="102" t="s">
        <v>1408</v>
      </c>
      <c r="E59" s="5"/>
      <c r="F59" s="5"/>
      <c r="G59" s="5"/>
      <c r="H59" s="5"/>
      <c r="I59" s="5"/>
      <c r="J59" s="5"/>
      <c r="K59" s="98" t="s">
        <v>1438</v>
      </c>
      <c r="AT59" s="134" t="s">
        <v>38</v>
      </c>
      <c r="AU59" s="96"/>
      <c r="AV59" s="102" t="s">
        <v>1408</v>
      </c>
      <c r="AW59" s="5"/>
      <c r="AX59" s="5"/>
      <c r="AY59" s="5"/>
      <c r="AZ59" s="5"/>
      <c r="BA59" s="5"/>
      <c r="BB59" s="5"/>
      <c r="BC59" s="98" t="s">
        <v>1438</v>
      </c>
    </row>
    <row r="60" spans="1:55" s="145" customFormat="1" ht="15.75" customHeight="1" x14ac:dyDescent="0.25">
      <c r="A60" s="146"/>
      <c r="B60" s="135" t="s">
        <v>17</v>
      </c>
      <c r="C60" s="96"/>
      <c r="D60" s="99" t="s">
        <v>1409</v>
      </c>
      <c r="E60" s="5"/>
      <c r="F60" s="5"/>
      <c r="G60" s="5"/>
      <c r="H60" s="5"/>
      <c r="I60" s="5"/>
      <c r="J60" s="5"/>
      <c r="K60" s="98" t="s">
        <v>1440</v>
      </c>
      <c r="AT60" s="135" t="s">
        <v>17</v>
      </c>
      <c r="AU60" s="96"/>
      <c r="AV60" s="99" t="s">
        <v>1409</v>
      </c>
      <c r="AW60" s="5"/>
      <c r="AX60" s="5"/>
      <c r="AY60" s="5"/>
      <c r="AZ60" s="5"/>
      <c r="BA60" s="5"/>
      <c r="BB60" s="5"/>
      <c r="BC60" s="98" t="s">
        <v>1440</v>
      </c>
    </row>
    <row r="61" spans="1:55" s="145" customFormat="1" ht="15.75" customHeight="1" x14ac:dyDescent="0.25">
      <c r="A61" s="146"/>
      <c r="B61" s="135" t="s">
        <v>17</v>
      </c>
      <c r="C61" s="96"/>
      <c r="D61" s="99" t="s">
        <v>1410</v>
      </c>
      <c r="E61" s="5"/>
      <c r="F61" s="5"/>
      <c r="G61" s="5"/>
      <c r="H61" s="5"/>
      <c r="I61" s="5"/>
      <c r="J61" s="5"/>
      <c r="K61" s="98" t="s">
        <v>1440</v>
      </c>
      <c r="AT61" s="135" t="s">
        <v>17</v>
      </c>
      <c r="AU61" s="96"/>
      <c r="AV61" s="99" t="s">
        <v>1410</v>
      </c>
      <c r="AW61" s="5"/>
      <c r="AX61" s="5"/>
      <c r="AY61" s="5"/>
      <c r="AZ61" s="5"/>
      <c r="BA61" s="5"/>
      <c r="BB61" s="5"/>
      <c r="BC61" s="98" t="s">
        <v>1440</v>
      </c>
    </row>
    <row r="62" spans="1:55" s="145" customFormat="1" ht="15.75" customHeight="1" x14ac:dyDescent="0.25">
      <c r="A62" s="146"/>
      <c r="B62" s="136" t="s">
        <v>39</v>
      </c>
      <c r="C62" s="96"/>
      <c r="D62" s="100" t="s">
        <v>1411</v>
      </c>
      <c r="E62" s="5"/>
      <c r="F62" s="5"/>
      <c r="G62" s="5"/>
      <c r="H62" s="5"/>
      <c r="I62" s="5"/>
      <c r="J62" s="5"/>
      <c r="K62" s="98" t="s">
        <v>1439</v>
      </c>
      <c r="AT62" s="136" t="s">
        <v>39</v>
      </c>
      <c r="AU62" s="96"/>
      <c r="AV62" s="100" t="s">
        <v>1411</v>
      </c>
      <c r="AW62" s="5"/>
      <c r="AX62" s="5"/>
      <c r="AY62" s="5"/>
      <c r="AZ62" s="5"/>
      <c r="BA62" s="5"/>
      <c r="BB62" s="5"/>
      <c r="BC62" s="98" t="s">
        <v>1439</v>
      </c>
    </row>
    <row r="63" spans="1:55" x14ac:dyDescent="0.25">
      <c r="I63" s="33"/>
      <c r="AT63" s="9"/>
      <c r="AU63" s="9"/>
      <c r="AV63" s="9"/>
    </row>
  </sheetData>
  <sortState columnSort="1" ref="B2:BK32">
    <sortCondition ref="B5:BK5"/>
    <sortCondition ref="B2:BK2"/>
  </sortState>
  <pageMargins left="0.7" right="0.7" top="0.75" bottom="0.75" header="0.3" footer="0.3"/>
  <pageSetup paperSize="9" orientation="portrait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63"/>
  <sheetViews>
    <sheetView workbookViewId="0">
      <pane xSplit="1" ySplit="6" topLeftCell="AF22" activePane="bottomRight" state="frozen"/>
      <selection pane="topRight" activeCell="B1" sqref="B1"/>
      <selection pane="bottomLeft" activeCell="A7" sqref="A7"/>
      <selection pane="bottomRight" activeCell="AG40" sqref="AG35:AH40"/>
    </sheetView>
  </sheetViews>
  <sheetFormatPr baseColWidth="10" defaultRowHeight="13.5" customHeight="1" x14ac:dyDescent="0.25"/>
  <cols>
    <col min="1" max="1" width="32.28515625" style="33" customWidth="1"/>
    <col min="2" max="3" width="11.42578125" style="9"/>
    <col min="4" max="8" width="11.42578125" style="23"/>
    <col min="9" max="29" width="11.42578125" style="9"/>
    <col min="30" max="34" width="11.42578125" style="23"/>
    <col min="35" max="16384" width="11.42578125" style="9"/>
  </cols>
  <sheetData>
    <row r="1" spans="1:41" ht="13.5" customHeight="1" x14ac:dyDescent="0.25">
      <c r="A1" s="253" t="s">
        <v>24</v>
      </c>
    </row>
    <row r="2" spans="1:41" s="3" customFormat="1" ht="39" customHeight="1" x14ac:dyDescent="0.25">
      <c r="A2" s="254" t="s">
        <v>23</v>
      </c>
      <c r="B2" s="3" t="s">
        <v>2496</v>
      </c>
      <c r="C2" s="3" t="s">
        <v>2496</v>
      </c>
      <c r="D2" s="3" t="s">
        <v>2491</v>
      </c>
      <c r="E2" s="3" t="s">
        <v>2491</v>
      </c>
      <c r="F2" s="3" t="s">
        <v>2600</v>
      </c>
      <c r="G2" s="3" t="s">
        <v>2503</v>
      </c>
      <c r="H2" s="3" t="s">
        <v>2503</v>
      </c>
      <c r="I2" s="3" t="s">
        <v>2509</v>
      </c>
      <c r="J2" s="3" t="s">
        <v>2509</v>
      </c>
      <c r="K2" s="3" t="s">
        <v>2501</v>
      </c>
      <c r="L2" s="3" t="s">
        <v>2501</v>
      </c>
      <c r="M2" s="3" t="s">
        <v>2512</v>
      </c>
      <c r="N2" s="3" t="s">
        <v>2512</v>
      </c>
      <c r="O2" s="3" t="s">
        <v>2498</v>
      </c>
      <c r="P2" s="3" t="s">
        <v>2498</v>
      </c>
      <c r="Q2" s="3" t="s">
        <v>2498</v>
      </c>
      <c r="R2" s="3" t="s">
        <v>2488</v>
      </c>
      <c r="S2" s="3" t="s">
        <v>2488</v>
      </c>
      <c r="T2" s="3" t="s">
        <v>2506</v>
      </c>
      <c r="U2" s="3" t="s">
        <v>2506</v>
      </c>
      <c r="V2" s="27" t="s">
        <v>2516</v>
      </c>
      <c r="W2" s="27" t="s">
        <v>2646</v>
      </c>
      <c r="X2" s="26" t="s">
        <v>2589</v>
      </c>
      <c r="Y2" s="3" t="s">
        <v>2495</v>
      </c>
      <c r="Z2" s="3" t="s">
        <v>2495</v>
      </c>
      <c r="AA2" s="26" t="s">
        <v>2481</v>
      </c>
      <c r="AB2" s="26" t="s">
        <v>2481</v>
      </c>
      <c r="AC2" s="26" t="s">
        <v>2597</v>
      </c>
      <c r="AD2" s="26" t="s">
        <v>2485</v>
      </c>
      <c r="AE2" s="26" t="s">
        <v>2485</v>
      </c>
      <c r="AF2" s="26" t="s">
        <v>2648</v>
      </c>
      <c r="AG2" s="26" t="s">
        <v>2641</v>
      </c>
      <c r="AH2" s="3" t="s">
        <v>720</v>
      </c>
      <c r="AI2" s="3" t="s">
        <v>720</v>
      </c>
    </row>
    <row r="3" spans="1:41" ht="13.5" customHeight="1" x14ac:dyDescent="0.25">
      <c r="A3" s="253" t="s">
        <v>2510</v>
      </c>
      <c r="D3" s="3"/>
      <c r="E3" s="3"/>
      <c r="F3" s="3"/>
      <c r="G3" s="9"/>
      <c r="H3" s="9"/>
      <c r="I3" s="3"/>
      <c r="J3" s="3"/>
      <c r="V3" s="23"/>
      <c r="W3" s="23"/>
      <c r="X3" s="23"/>
      <c r="AA3" s="23"/>
      <c r="AB3" s="23"/>
      <c r="AC3" s="23"/>
      <c r="AH3" s="9"/>
    </row>
    <row r="4" spans="1:41" ht="27" customHeight="1" x14ac:dyDescent="0.25">
      <c r="A4" s="253" t="s">
        <v>2492</v>
      </c>
      <c r="D4" s="9" t="s">
        <v>2491</v>
      </c>
      <c r="E4" s="9" t="s">
        <v>2491</v>
      </c>
      <c r="F4" s="9" t="s">
        <v>2601</v>
      </c>
      <c r="G4" s="9" t="s">
        <v>2504</v>
      </c>
      <c r="H4" s="9" t="s">
        <v>2504</v>
      </c>
      <c r="I4" s="9" t="s">
        <v>2509</v>
      </c>
      <c r="J4" s="9" t="s">
        <v>2509</v>
      </c>
      <c r="K4" s="9" t="s">
        <v>2500</v>
      </c>
      <c r="L4" s="9" t="s">
        <v>2500</v>
      </c>
      <c r="R4" s="23" t="s">
        <v>2487</v>
      </c>
      <c r="S4" s="23" t="s">
        <v>2487</v>
      </c>
      <c r="T4" s="9" t="s">
        <v>2506</v>
      </c>
      <c r="U4" s="9" t="s">
        <v>2506</v>
      </c>
      <c r="V4" s="23" t="s">
        <v>2516</v>
      </c>
      <c r="W4" s="23" t="s">
        <v>2516</v>
      </c>
      <c r="X4" s="23" t="s">
        <v>2590</v>
      </c>
      <c r="AA4" s="23" t="s">
        <v>2483</v>
      </c>
      <c r="AB4" s="23" t="s">
        <v>2483</v>
      </c>
      <c r="AC4" s="23" t="s">
        <v>2596</v>
      </c>
      <c r="AD4" s="23" t="s">
        <v>2487</v>
      </c>
      <c r="AE4" s="23" t="s">
        <v>2487</v>
      </c>
      <c r="AF4" s="23" t="s">
        <v>2487</v>
      </c>
      <c r="AH4" s="9" t="s">
        <v>720</v>
      </c>
      <c r="AI4" s="9" t="s">
        <v>720</v>
      </c>
    </row>
    <row r="5" spans="1:41" s="3" customFormat="1" ht="13.5" customHeight="1" x14ac:dyDescent="0.25">
      <c r="A5" s="28" t="s">
        <v>12</v>
      </c>
      <c r="B5" s="3" t="s">
        <v>2514</v>
      </c>
      <c r="C5" s="3" t="s">
        <v>2514</v>
      </c>
      <c r="D5" s="27" t="s">
        <v>151</v>
      </c>
      <c r="E5" s="27" t="s">
        <v>151</v>
      </c>
      <c r="F5" s="27" t="s">
        <v>151</v>
      </c>
      <c r="G5" s="3" t="s">
        <v>151</v>
      </c>
      <c r="H5" s="3" t="s">
        <v>151</v>
      </c>
      <c r="I5" s="3" t="s">
        <v>151</v>
      </c>
      <c r="J5" s="3" t="s">
        <v>151</v>
      </c>
      <c r="K5" s="3" t="s">
        <v>151</v>
      </c>
      <c r="L5" s="3" t="s">
        <v>151</v>
      </c>
      <c r="M5" s="3" t="s">
        <v>151</v>
      </c>
      <c r="N5" s="3" t="s">
        <v>151</v>
      </c>
      <c r="O5" s="3" t="s">
        <v>151</v>
      </c>
      <c r="P5" s="3" t="s">
        <v>151</v>
      </c>
      <c r="Q5" s="3" t="s">
        <v>151</v>
      </c>
      <c r="R5" s="27" t="s">
        <v>151</v>
      </c>
      <c r="S5" s="27" t="s">
        <v>151</v>
      </c>
      <c r="T5" s="3" t="s">
        <v>151</v>
      </c>
      <c r="U5" s="3" t="s">
        <v>151</v>
      </c>
      <c r="V5" s="27" t="s">
        <v>151</v>
      </c>
      <c r="W5" s="27" t="s">
        <v>151</v>
      </c>
      <c r="X5" s="27" t="s">
        <v>151</v>
      </c>
      <c r="Y5" s="27" t="s">
        <v>151</v>
      </c>
      <c r="Z5" s="27" t="s">
        <v>151</v>
      </c>
      <c r="AA5" s="27" t="s">
        <v>151</v>
      </c>
      <c r="AB5" s="27" t="s">
        <v>151</v>
      </c>
      <c r="AC5" s="27" t="s">
        <v>151</v>
      </c>
      <c r="AD5" s="27" t="s">
        <v>151</v>
      </c>
      <c r="AE5" s="27" t="s">
        <v>151</v>
      </c>
      <c r="AF5" s="27" t="s">
        <v>151</v>
      </c>
      <c r="AG5" s="27" t="s">
        <v>2640</v>
      </c>
      <c r="AH5" s="3" t="s">
        <v>748</v>
      </c>
      <c r="AI5" s="3" t="s">
        <v>748</v>
      </c>
    </row>
    <row r="6" spans="1:41" ht="29.25" customHeight="1" x14ac:dyDescent="0.25">
      <c r="A6" s="28" t="s">
        <v>6</v>
      </c>
      <c r="B6" s="23" t="s">
        <v>2435</v>
      </c>
      <c r="C6" s="23" t="s">
        <v>7</v>
      </c>
      <c r="D6" s="23" t="s">
        <v>2435</v>
      </c>
      <c r="E6" s="23" t="s">
        <v>7</v>
      </c>
      <c r="F6" s="23" t="s">
        <v>2602</v>
      </c>
      <c r="G6" s="23" t="s">
        <v>2435</v>
      </c>
      <c r="H6" s="23" t="s">
        <v>7</v>
      </c>
      <c r="I6" s="23" t="s">
        <v>2435</v>
      </c>
      <c r="J6" s="23" t="s">
        <v>7</v>
      </c>
      <c r="K6" s="23" t="s">
        <v>2435</v>
      </c>
      <c r="L6" s="23" t="s">
        <v>7</v>
      </c>
      <c r="M6" s="23" t="s">
        <v>2435</v>
      </c>
      <c r="N6" s="23" t="s">
        <v>7</v>
      </c>
      <c r="O6" s="23" t="s">
        <v>2435</v>
      </c>
      <c r="P6" s="23" t="s">
        <v>2594</v>
      </c>
      <c r="Q6" s="23" t="s">
        <v>7</v>
      </c>
      <c r="R6" s="23" t="s">
        <v>2435</v>
      </c>
      <c r="S6" s="23" t="s">
        <v>7</v>
      </c>
      <c r="T6" s="23" t="s">
        <v>2435</v>
      </c>
      <c r="U6" s="23" t="s">
        <v>7</v>
      </c>
      <c r="V6" s="23" t="s">
        <v>2435</v>
      </c>
      <c r="W6" s="23" t="s">
        <v>7</v>
      </c>
      <c r="X6" s="23" t="s">
        <v>2591</v>
      </c>
      <c r="Y6" s="23" t="s">
        <v>2435</v>
      </c>
      <c r="Z6" s="23" t="s">
        <v>7</v>
      </c>
      <c r="AA6" s="23" t="s">
        <v>2435</v>
      </c>
      <c r="AB6" s="23" t="s">
        <v>7</v>
      </c>
      <c r="AC6" s="23" t="s">
        <v>2598</v>
      </c>
      <c r="AD6" s="23" t="s">
        <v>2435</v>
      </c>
      <c r="AE6" s="23" t="s">
        <v>2605</v>
      </c>
      <c r="AF6" s="23" t="s">
        <v>7</v>
      </c>
      <c r="AG6" s="23" t="s">
        <v>2642</v>
      </c>
      <c r="AH6" s="23" t="s">
        <v>2435</v>
      </c>
      <c r="AI6" s="23" t="s">
        <v>7</v>
      </c>
    </row>
    <row r="7" spans="1:41" ht="13.5" customHeight="1" x14ac:dyDescent="0.25">
      <c r="A7" s="28" t="s">
        <v>1</v>
      </c>
      <c r="B7" s="9">
        <v>606</v>
      </c>
      <c r="C7" s="9">
        <v>743</v>
      </c>
      <c r="D7" s="9">
        <v>539</v>
      </c>
      <c r="E7" s="9">
        <v>672</v>
      </c>
      <c r="F7" s="9">
        <v>760</v>
      </c>
      <c r="G7" s="9">
        <v>462</v>
      </c>
      <c r="H7" s="9">
        <v>601</v>
      </c>
      <c r="I7" s="9">
        <v>458</v>
      </c>
      <c r="J7" s="9">
        <v>496</v>
      </c>
      <c r="K7" s="9">
        <v>435</v>
      </c>
      <c r="L7" s="9">
        <v>630</v>
      </c>
      <c r="M7" s="9">
        <v>558</v>
      </c>
      <c r="N7" s="9">
        <v>783</v>
      </c>
      <c r="O7" s="9">
        <v>575</v>
      </c>
      <c r="P7" s="9">
        <v>600</v>
      </c>
      <c r="Q7" s="9">
        <v>678</v>
      </c>
      <c r="R7" s="9">
        <v>193</v>
      </c>
      <c r="S7" s="9">
        <v>365</v>
      </c>
      <c r="T7" s="9">
        <v>325</v>
      </c>
      <c r="U7" s="9">
        <v>460</v>
      </c>
      <c r="V7" s="23">
        <v>483</v>
      </c>
      <c r="W7" s="23">
        <v>557</v>
      </c>
      <c r="X7" s="23">
        <v>86</v>
      </c>
      <c r="Y7" s="9">
        <v>559</v>
      </c>
      <c r="Z7" s="9">
        <v>706</v>
      </c>
      <c r="AA7" s="23">
        <v>464</v>
      </c>
      <c r="AB7" s="23">
        <v>550</v>
      </c>
      <c r="AC7" s="23">
        <v>405</v>
      </c>
      <c r="AD7" s="23">
        <v>213</v>
      </c>
      <c r="AE7" s="23">
        <v>221</v>
      </c>
      <c r="AF7" s="23">
        <v>280</v>
      </c>
      <c r="AG7" s="23">
        <v>59</v>
      </c>
      <c r="AH7" s="9">
        <v>615</v>
      </c>
      <c r="AI7" s="9">
        <v>677</v>
      </c>
    </row>
    <row r="8" spans="1:41" ht="13.5" customHeight="1" x14ac:dyDescent="0.25">
      <c r="A8" s="28" t="s">
        <v>2</v>
      </c>
      <c r="B8" s="9">
        <v>214</v>
      </c>
      <c r="C8" s="9">
        <v>259</v>
      </c>
      <c r="D8" s="9">
        <v>127</v>
      </c>
      <c r="E8" s="9">
        <v>247</v>
      </c>
      <c r="F8" s="9">
        <v>235</v>
      </c>
      <c r="G8" s="9">
        <v>179</v>
      </c>
      <c r="H8" s="9">
        <v>249</v>
      </c>
      <c r="I8" s="9">
        <v>214</v>
      </c>
      <c r="J8" s="9">
        <v>208</v>
      </c>
      <c r="K8" s="9">
        <v>179</v>
      </c>
      <c r="L8" s="9">
        <v>191</v>
      </c>
      <c r="M8" s="9">
        <v>230</v>
      </c>
      <c r="N8" s="9">
        <v>339</v>
      </c>
      <c r="O8" s="9">
        <v>193</v>
      </c>
      <c r="P8" s="9">
        <v>193</v>
      </c>
      <c r="Q8" s="9">
        <v>228</v>
      </c>
      <c r="R8" s="9">
        <v>119</v>
      </c>
      <c r="S8" s="9">
        <v>212</v>
      </c>
      <c r="T8" s="9">
        <v>155</v>
      </c>
      <c r="U8" s="9">
        <v>163</v>
      </c>
      <c r="V8" s="23">
        <v>118</v>
      </c>
      <c r="W8" s="23">
        <v>112</v>
      </c>
      <c r="X8" s="23">
        <v>6</v>
      </c>
      <c r="Y8" s="9">
        <v>164</v>
      </c>
      <c r="Z8" s="9">
        <v>214</v>
      </c>
      <c r="AA8" s="23">
        <v>165</v>
      </c>
      <c r="AB8" s="23">
        <v>219</v>
      </c>
      <c r="AC8" s="23">
        <v>186</v>
      </c>
      <c r="AD8" s="23">
        <v>90</v>
      </c>
      <c r="AE8" s="23">
        <v>107</v>
      </c>
      <c r="AF8" s="23">
        <v>129</v>
      </c>
      <c r="AG8" s="23">
        <v>21</v>
      </c>
      <c r="AH8" s="9">
        <v>189</v>
      </c>
      <c r="AI8" s="9">
        <v>224</v>
      </c>
    </row>
    <row r="9" spans="1:41" s="19" customFormat="1" ht="13.5" customHeight="1" x14ac:dyDescent="0.25">
      <c r="A9" s="29" t="s">
        <v>3</v>
      </c>
      <c r="B9" s="19">
        <v>5.3</v>
      </c>
      <c r="C9" s="19">
        <v>6.9</v>
      </c>
      <c r="D9" s="19">
        <v>1.4</v>
      </c>
      <c r="E9" s="19">
        <v>2.2999999999999998</v>
      </c>
      <c r="F9" s="19">
        <v>1.3</v>
      </c>
      <c r="G9" s="19">
        <v>1.6</v>
      </c>
      <c r="H9" s="19">
        <v>2.1</v>
      </c>
      <c r="I9" s="19">
        <v>-0.8</v>
      </c>
      <c r="J9" s="19">
        <v>1.1000000000000001</v>
      </c>
      <c r="K9" s="19">
        <v>3.1</v>
      </c>
      <c r="L9" s="19">
        <v>4.7</v>
      </c>
      <c r="M9" s="19">
        <v>1.5</v>
      </c>
      <c r="N9" s="19">
        <v>2</v>
      </c>
      <c r="O9" s="19">
        <v>4.4000000000000004</v>
      </c>
      <c r="P9" s="19">
        <v>3.6</v>
      </c>
      <c r="Q9" s="19">
        <v>5.7</v>
      </c>
      <c r="R9" s="19">
        <v>-16.3</v>
      </c>
      <c r="S9" s="19">
        <v>-12.5</v>
      </c>
      <c r="T9" s="19">
        <v>0.4</v>
      </c>
      <c r="U9" s="19">
        <v>2.4</v>
      </c>
      <c r="V9" s="30">
        <v>9</v>
      </c>
      <c r="W9" s="30">
        <v>11.2</v>
      </c>
      <c r="X9" s="30">
        <v>-17.2</v>
      </c>
      <c r="Y9" s="19">
        <v>4.5999999999999996</v>
      </c>
      <c r="Z9" s="19">
        <v>5.4</v>
      </c>
      <c r="AA9" s="30">
        <v>-5.7</v>
      </c>
      <c r="AB9" s="30">
        <v>-5.0999999999999996</v>
      </c>
      <c r="AC9" s="30">
        <v>-0.2</v>
      </c>
      <c r="AD9" s="30">
        <v>-10.1</v>
      </c>
      <c r="AE9" s="30">
        <v>-10.199999999999999</v>
      </c>
      <c r="AF9" s="30">
        <v>-7.5</v>
      </c>
      <c r="AG9" s="30">
        <v>-0.9</v>
      </c>
      <c r="AH9" s="19">
        <v>7.4</v>
      </c>
      <c r="AI9" s="19">
        <v>9</v>
      </c>
    </row>
    <row r="10" spans="1:41" ht="13.5" customHeight="1" x14ac:dyDescent="0.25">
      <c r="A10" s="28" t="s">
        <v>4</v>
      </c>
      <c r="B10" s="9">
        <v>18.100000000000001</v>
      </c>
      <c r="C10" s="9">
        <v>19</v>
      </c>
      <c r="D10" s="9">
        <v>16.3</v>
      </c>
      <c r="E10" s="9">
        <v>17.3</v>
      </c>
      <c r="F10" s="9">
        <v>16.5</v>
      </c>
      <c r="G10" s="9">
        <v>17.8</v>
      </c>
      <c r="H10" s="9">
        <v>18.100000000000001</v>
      </c>
      <c r="I10" s="9">
        <v>17.899999999999999</v>
      </c>
      <c r="J10" s="9">
        <v>19.2</v>
      </c>
      <c r="K10" s="9">
        <v>19.399999999999999</v>
      </c>
      <c r="L10" s="9">
        <v>20.6</v>
      </c>
      <c r="M10" s="9">
        <v>21.3</v>
      </c>
      <c r="N10" s="9">
        <v>21.6</v>
      </c>
      <c r="O10" s="9">
        <v>19</v>
      </c>
      <c r="P10" s="9">
        <v>18</v>
      </c>
      <c r="Q10" s="9">
        <v>20</v>
      </c>
      <c r="R10" s="9">
        <v>14.8</v>
      </c>
      <c r="S10" s="9">
        <v>15.1</v>
      </c>
      <c r="T10" s="9">
        <v>18.8</v>
      </c>
      <c r="U10" s="9">
        <v>19.5</v>
      </c>
      <c r="V10" s="23">
        <v>23.5</v>
      </c>
      <c r="W10" s="23">
        <v>25</v>
      </c>
      <c r="X10" s="34">
        <v>0</v>
      </c>
      <c r="Y10" s="9">
        <v>18.399999999999999</v>
      </c>
      <c r="Z10" s="9">
        <v>18.600000000000001</v>
      </c>
      <c r="AA10" s="23">
        <v>14.1</v>
      </c>
      <c r="AB10" s="23">
        <v>15.3</v>
      </c>
      <c r="AC10" s="23">
        <v>18</v>
      </c>
      <c r="AD10" s="23">
        <v>19.5</v>
      </c>
      <c r="AE10" s="23">
        <v>19.100000000000001</v>
      </c>
      <c r="AF10" s="23">
        <v>20</v>
      </c>
      <c r="AG10" s="23">
        <v>13.5</v>
      </c>
      <c r="AH10" s="9">
        <v>20.399999999999999</v>
      </c>
      <c r="AI10" s="9">
        <v>21.5</v>
      </c>
    </row>
    <row r="11" spans="1:41" ht="13.5" customHeight="1" x14ac:dyDescent="0.25">
      <c r="A11" s="28" t="s">
        <v>5</v>
      </c>
      <c r="B11" s="9">
        <v>-7.5</v>
      </c>
      <c r="C11" s="9">
        <v>-5.5</v>
      </c>
      <c r="D11" s="9">
        <v>-11.7</v>
      </c>
      <c r="E11" s="9">
        <v>-11.2</v>
      </c>
      <c r="F11" s="9">
        <v>-16</v>
      </c>
      <c r="G11" s="9">
        <v>-14.6</v>
      </c>
      <c r="H11" s="9">
        <v>-14.7</v>
      </c>
      <c r="I11" s="9">
        <v>-20.8</v>
      </c>
      <c r="J11" s="9">
        <v>-19.600000000000001</v>
      </c>
      <c r="K11" s="9">
        <v>-13.2</v>
      </c>
      <c r="L11" s="9">
        <v>-10.7</v>
      </c>
      <c r="M11" s="9">
        <v>-22</v>
      </c>
      <c r="N11" s="9">
        <v>-21.2</v>
      </c>
      <c r="O11" s="9">
        <v>-9.9</v>
      </c>
      <c r="P11" s="9">
        <v>-10.8</v>
      </c>
      <c r="Q11" s="9">
        <v>-7.9</v>
      </c>
      <c r="R11" s="9">
        <v>-42.9</v>
      </c>
      <c r="S11" s="9">
        <v>-44.4</v>
      </c>
      <c r="T11" s="9">
        <v>-19.2</v>
      </c>
      <c r="U11" s="9">
        <v>-17.2</v>
      </c>
      <c r="V11" s="23">
        <v>-5.3</v>
      </c>
      <c r="W11" s="23">
        <v>-2.2999999999999998</v>
      </c>
      <c r="X11" s="23">
        <v>-38</v>
      </c>
      <c r="Y11" s="9">
        <v>-7.9</v>
      </c>
      <c r="Z11" s="9">
        <v>-6.3</v>
      </c>
      <c r="AA11" s="23">
        <v>-22.3</v>
      </c>
      <c r="AB11" s="23">
        <v>-23.6</v>
      </c>
      <c r="AC11" s="23">
        <v>-19.399999999999999</v>
      </c>
      <c r="AD11" s="23">
        <v>-42.7</v>
      </c>
      <c r="AE11" s="23">
        <v>-43.6</v>
      </c>
      <c r="AF11" s="23">
        <v>-36.299999999999997</v>
      </c>
      <c r="AG11" s="23">
        <v>-17.2</v>
      </c>
      <c r="AH11" s="9">
        <v>-6.1</v>
      </c>
      <c r="AI11" s="9">
        <v>-3.8</v>
      </c>
    </row>
    <row r="12" spans="1:41" ht="13.5" customHeight="1" x14ac:dyDescent="0.25">
      <c r="A12" s="28" t="s">
        <v>44</v>
      </c>
      <c r="B12" s="21">
        <f t="shared" ref="B12:C12" si="0">B10-B11</f>
        <v>25.6</v>
      </c>
      <c r="C12" s="21">
        <f t="shared" si="0"/>
        <v>24.5</v>
      </c>
      <c r="D12" s="21">
        <f t="shared" ref="D12:AH12" si="1">D10-D11</f>
        <v>28</v>
      </c>
      <c r="E12" s="21">
        <f t="shared" si="1"/>
        <v>28.5</v>
      </c>
      <c r="F12" s="21">
        <f t="shared" si="1"/>
        <v>32.5</v>
      </c>
      <c r="G12" s="21">
        <f t="shared" si="1"/>
        <v>32.4</v>
      </c>
      <c r="H12" s="21">
        <f t="shared" si="1"/>
        <v>32.799999999999997</v>
      </c>
      <c r="I12" s="21">
        <f t="shared" si="1"/>
        <v>38.700000000000003</v>
      </c>
      <c r="J12" s="21">
        <f t="shared" si="1"/>
        <v>38.799999999999997</v>
      </c>
      <c r="K12" s="21">
        <f t="shared" si="1"/>
        <v>32.599999999999994</v>
      </c>
      <c r="L12" s="21">
        <f t="shared" si="1"/>
        <v>31.3</v>
      </c>
      <c r="M12" s="21">
        <f t="shared" si="1"/>
        <v>43.3</v>
      </c>
      <c r="N12" s="21">
        <f t="shared" si="1"/>
        <v>42.8</v>
      </c>
      <c r="O12" s="21">
        <f t="shared" si="1"/>
        <v>28.9</v>
      </c>
      <c r="P12" s="21">
        <f t="shared" si="1"/>
        <v>28.8</v>
      </c>
      <c r="Q12" s="21">
        <f t="shared" si="1"/>
        <v>27.9</v>
      </c>
      <c r="R12" s="21">
        <f t="shared" si="1"/>
        <v>57.7</v>
      </c>
      <c r="S12" s="21">
        <f t="shared" si="1"/>
        <v>59.5</v>
      </c>
      <c r="T12" s="21">
        <f t="shared" si="1"/>
        <v>38</v>
      </c>
      <c r="U12" s="21">
        <f t="shared" si="1"/>
        <v>36.700000000000003</v>
      </c>
      <c r="V12" s="23">
        <f t="shared" si="1"/>
        <v>28.8</v>
      </c>
      <c r="W12" s="23">
        <f t="shared" si="1"/>
        <v>27.3</v>
      </c>
      <c r="X12" s="23">
        <f t="shared" si="1"/>
        <v>38</v>
      </c>
      <c r="Y12" s="21">
        <f t="shared" si="1"/>
        <v>26.299999999999997</v>
      </c>
      <c r="Z12" s="21">
        <f t="shared" si="1"/>
        <v>24.900000000000002</v>
      </c>
      <c r="AA12" s="23">
        <f t="shared" si="1"/>
        <v>36.4</v>
      </c>
      <c r="AB12" s="23">
        <f t="shared" si="1"/>
        <v>38.900000000000006</v>
      </c>
      <c r="AC12" s="23">
        <f t="shared" si="1"/>
        <v>37.4</v>
      </c>
      <c r="AD12" s="23">
        <f t="shared" si="1"/>
        <v>62.2</v>
      </c>
      <c r="AE12" s="23">
        <f t="shared" si="1"/>
        <v>62.7</v>
      </c>
      <c r="AF12" s="23">
        <f t="shared" si="1"/>
        <v>56.3</v>
      </c>
      <c r="AG12" s="23">
        <f t="shared" si="1"/>
        <v>30.7</v>
      </c>
      <c r="AH12" s="21">
        <f t="shared" si="1"/>
        <v>26.5</v>
      </c>
      <c r="AI12" s="21">
        <f t="shared" ref="AI12" si="2">AI10-AI11</f>
        <v>25.3</v>
      </c>
      <c r="AJ12" s="21">
        <f t="shared" ref="AJ12" si="3">AJ10-AJ11</f>
        <v>0</v>
      </c>
      <c r="AK12" s="21">
        <f t="shared" ref="AK12" si="4">AK10-AK11</f>
        <v>0</v>
      </c>
      <c r="AL12" s="21">
        <f t="shared" ref="AL12" si="5">AL10-AL11</f>
        <v>0</v>
      </c>
      <c r="AM12" s="21">
        <f t="shared" ref="AM12" si="6">AM10-AM11</f>
        <v>0</v>
      </c>
      <c r="AN12" s="21">
        <f t="shared" ref="AN12" si="7">AN10-AN11</f>
        <v>0</v>
      </c>
      <c r="AO12" s="21">
        <f t="shared" ref="AO12" si="8">AO10-AO11</f>
        <v>0</v>
      </c>
    </row>
    <row r="13" spans="1:41" ht="13.5" customHeight="1" x14ac:dyDescent="0.25">
      <c r="A13" s="28" t="s">
        <v>18</v>
      </c>
      <c r="D13" s="9"/>
      <c r="E13" s="9"/>
      <c r="F13" s="9"/>
      <c r="G13" s="9"/>
      <c r="H13" s="9"/>
      <c r="V13" s="23"/>
      <c r="W13" s="23"/>
      <c r="X13" s="23" t="s">
        <v>2593</v>
      </c>
      <c r="AA13" s="23"/>
      <c r="AB13" s="23"/>
      <c r="AC13" s="23"/>
      <c r="AH13" s="9"/>
    </row>
    <row r="14" spans="1:41" ht="13.5" customHeight="1" x14ac:dyDescent="0.25">
      <c r="A14" s="28" t="s">
        <v>19</v>
      </c>
      <c r="B14" s="9" t="s">
        <v>2497</v>
      </c>
      <c r="D14" s="9" t="s">
        <v>2493</v>
      </c>
      <c r="E14" s="9"/>
      <c r="F14" s="9" t="s">
        <v>2603</v>
      </c>
      <c r="G14" s="9" t="s">
        <v>2505</v>
      </c>
      <c r="H14" s="9"/>
      <c r="I14" s="9" t="s">
        <v>2511</v>
      </c>
      <c r="K14" s="9" t="s">
        <v>2502</v>
      </c>
      <c r="M14" s="9" t="s">
        <v>2513</v>
      </c>
      <c r="O14" s="9" t="s">
        <v>2499</v>
      </c>
      <c r="R14" s="9" t="s">
        <v>2489</v>
      </c>
      <c r="T14" s="9" t="s">
        <v>2507</v>
      </c>
      <c r="V14" s="23" t="s">
        <v>1827</v>
      </c>
      <c r="W14" s="23"/>
      <c r="X14" s="23" t="s">
        <v>2592</v>
      </c>
      <c r="Y14" s="9" t="s">
        <v>2494</v>
      </c>
      <c r="AA14" s="23" t="s">
        <v>2484</v>
      </c>
      <c r="AB14" s="23"/>
      <c r="AC14" s="23"/>
      <c r="AD14" s="23" t="s">
        <v>2446</v>
      </c>
      <c r="AE14" s="23" t="s">
        <v>2446</v>
      </c>
      <c r="AG14" s="23" t="s">
        <v>1909</v>
      </c>
      <c r="AH14" s="9" t="s">
        <v>2515</v>
      </c>
    </row>
    <row r="15" spans="1:41" ht="13.5" customHeight="1" x14ac:dyDescent="0.25">
      <c r="A15" s="28" t="s">
        <v>20</v>
      </c>
      <c r="B15" s="9">
        <v>234</v>
      </c>
      <c r="C15" s="9">
        <v>198</v>
      </c>
      <c r="D15" s="9" t="s">
        <v>2428</v>
      </c>
      <c r="E15" s="9">
        <v>11</v>
      </c>
      <c r="F15" s="9" t="s">
        <v>78</v>
      </c>
      <c r="G15" s="9">
        <v>290</v>
      </c>
      <c r="H15" s="9">
        <v>244</v>
      </c>
      <c r="I15" s="9">
        <v>500</v>
      </c>
      <c r="J15" s="9">
        <v>435</v>
      </c>
      <c r="K15" s="9">
        <v>64</v>
      </c>
      <c r="L15" s="9">
        <v>49</v>
      </c>
      <c r="M15" s="9">
        <v>72</v>
      </c>
      <c r="N15" s="9">
        <v>87</v>
      </c>
      <c r="O15" s="9">
        <v>156</v>
      </c>
      <c r="P15" s="3" t="s">
        <v>45</v>
      </c>
      <c r="Q15" s="9">
        <v>150</v>
      </c>
      <c r="R15" s="9">
        <v>850</v>
      </c>
      <c r="S15" s="9">
        <v>690</v>
      </c>
      <c r="T15" s="9">
        <v>94</v>
      </c>
      <c r="U15" s="9">
        <v>86</v>
      </c>
      <c r="V15" s="23">
        <v>77</v>
      </c>
      <c r="W15" s="23">
        <v>37</v>
      </c>
      <c r="X15" s="23" t="s">
        <v>78</v>
      </c>
      <c r="Y15" s="9" t="s">
        <v>2428</v>
      </c>
      <c r="Z15" s="9">
        <v>20</v>
      </c>
      <c r="AA15" s="23" t="s">
        <v>2428</v>
      </c>
      <c r="AB15" s="23">
        <v>10</v>
      </c>
      <c r="AC15" s="23"/>
      <c r="AD15" s="23">
        <v>103</v>
      </c>
      <c r="AE15" s="23" t="s">
        <v>78</v>
      </c>
      <c r="AF15" s="23">
        <v>133</v>
      </c>
      <c r="AG15" s="23">
        <v>3653</v>
      </c>
      <c r="AH15" s="9">
        <v>179</v>
      </c>
      <c r="AI15" s="9">
        <v>186</v>
      </c>
    </row>
    <row r="16" spans="1:41" ht="13.5" customHeight="1" x14ac:dyDescent="0.25">
      <c r="A16" s="28" t="s">
        <v>21</v>
      </c>
      <c r="B16" s="23" t="s">
        <v>105</v>
      </c>
      <c r="C16" s="23" t="s">
        <v>1145</v>
      </c>
      <c r="D16" s="23" t="s">
        <v>105</v>
      </c>
      <c r="E16" s="23" t="s">
        <v>1145</v>
      </c>
      <c r="F16" s="23" t="s">
        <v>2604</v>
      </c>
      <c r="G16" s="23" t="s">
        <v>105</v>
      </c>
      <c r="H16" s="23" t="s">
        <v>1145</v>
      </c>
      <c r="I16" s="23" t="s">
        <v>105</v>
      </c>
      <c r="J16" s="23" t="s">
        <v>1145</v>
      </c>
      <c r="K16" s="23" t="s">
        <v>105</v>
      </c>
      <c r="L16" s="23" t="s">
        <v>1145</v>
      </c>
      <c r="M16" s="23" t="s">
        <v>105</v>
      </c>
      <c r="N16" s="23" t="s">
        <v>1145</v>
      </c>
      <c r="O16" s="23" t="s">
        <v>105</v>
      </c>
      <c r="P16" s="23" t="s">
        <v>2595</v>
      </c>
      <c r="Q16" s="23" t="s">
        <v>1145</v>
      </c>
      <c r="R16" s="23" t="s">
        <v>105</v>
      </c>
      <c r="S16" s="23" t="s">
        <v>1145</v>
      </c>
      <c r="T16" s="23" t="s">
        <v>105</v>
      </c>
      <c r="U16" s="23" t="s">
        <v>1145</v>
      </c>
      <c r="V16" s="23" t="s">
        <v>105</v>
      </c>
      <c r="W16" s="23" t="s">
        <v>1145</v>
      </c>
      <c r="X16" s="23" t="s">
        <v>78</v>
      </c>
      <c r="Y16" s="23" t="s">
        <v>105</v>
      </c>
      <c r="Z16" s="23" t="s">
        <v>1145</v>
      </c>
      <c r="AA16" s="23" t="s">
        <v>105</v>
      </c>
      <c r="AB16" s="23" t="s">
        <v>1145</v>
      </c>
      <c r="AC16" s="23" t="s">
        <v>2599</v>
      </c>
      <c r="AD16" s="23" t="s">
        <v>105</v>
      </c>
      <c r="AE16" s="23" t="s">
        <v>2606</v>
      </c>
      <c r="AF16" s="23" t="s">
        <v>1145</v>
      </c>
      <c r="AG16" s="23" t="s">
        <v>78</v>
      </c>
      <c r="AH16" s="23" t="s">
        <v>105</v>
      </c>
      <c r="AI16" s="23" t="s">
        <v>1145</v>
      </c>
    </row>
    <row r="17" spans="1:41" ht="13.5" customHeight="1" x14ac:dyDescent="0.25">
      <c r="A17" s="28" t="s">
        <v>22</v>
      </c>
      <c r="B17" s="23" t="s">
        <v>105</v>
      </c>
      <c r="C17" s="23" t="s">
        <v>1145</v>
      </c>
      <c r="D17" s="23" t="s">
        <v>105</v>
      </c>
      <c r="E17" s="23" t="s">
        <v>1145</v>
      </c>
      <c r="F17" s="23" t="s">
        <v>2604</v>
      </c>
      <c r="G17" s="23" t="s">
        <v>105</v>
      </c>
      <c r="H17" s="23" t="s">
        <v>1145</v>
      </c>
      <c r="I17" s="23" t="s">
        <v>105</v>
      </c>
      <c r="J17" s="23" t="s">
        <v>1145</v>
      </c>
      <c r="K17" s="23" t="s">
        <v>105</v>
      </c>
      <c r="L17" s="23" t="s">
        <v>1145</v>
      </c>
      <c r="M17" s="23" t="s">
        <v>105</v>
      </c>
      <c r="N17" s="23" t="s">
        <v>1145</v>
      </c>
      <c r="O17" s="23" t="s">
        <v>105</v>
      </c>
      <c r="P17" s="23" t="s">
        <v>2595</v>
      </c>
      <c r="Q17" s="23" t="s">
        <v>1145</v>
      </c>
      <c r="R17" s="23" t="s">
        <v>105</v>
      </c>
      <c r="S17" s="23" t="s">
        <v>1145</v>
      </c>
      <c r="T17" s="23" t="s">
        <v>105</v>
      </c>
      <c r="U17" s="23" t="s">
        <v>1145</v>
      </c>
      <c r="V17" s="23" t="s">
        <v>105</v>
      </c>
      <c r="W17" s="23" t="s">
        <v>1145</v>
      </c>
      <c r="X17" s="23" t="s">
        <v>78</v>
      </c>
      <c r="Y17" s="23" t="s">
        <v>105</v>
      </c>
      <c r="Z17" s="23" t="s">
        <v>1145</v>
      </c>
      <c r="AA17" s="23" t="s">
        <v>105</v>
      </c>
      <c r="AB17" s="23" t="s">
        <v>1145</v>
      </c>
      <c r="AC17" s="23" t="s">
        <v>2599</v>
      </c>
      <c r="AD17" s="23" t="s">
        <v>105</v>
      </c>
      <c r="AE17" s="23" t="s">
        <v>2606</v>
      </c>
      <c r="AF17" s="23" t="s">
        <v>1145</v>
      </c>
      <c r="AG17" s="23" t="s">
        <v>78</v>
      </c>
      <c r="AH17" s="23" t="s">
        <v>105</v>
      </c>
      <c r="AI17" s="23" t="s">
        <v>1145</v>
      </c>
    </row>
    <row r="18" spans="1:41" ht="13.5" customHeight="1" x14ac:dyDescent="0.25">
      <c r="A18" s="28"/>
      <c r="B18" s="23">
        <v>30</v>
      </c>
      <c r="C18" s="23"/>
      <c r="D18" s="23">
        <v>30</v>
      </c>
      <c r="F18" s="23" t="s">
        <v>78</v>
      </c>
      <c r="G18" s="23">
        <v>30</v>
      </c>
      <c r="I18" s="23">
        <v>30</v>
      </c>
      <c r="J18" s="23"/>
      <c r="K18" s="23">
        <v>30</v>
      </c>
      <c r="L18" s="23"/>
      <c r="M18" s="23">
        <v>30</v>
      </c>
      <c r="N18" s="23"/>
      <c r="O18" s="23">
        <v>30</v>
      </c>
      <c r="P18" s="27" t="s">
        <v>45</v>
      </c>
      <c r="Q18" s="23"/>
      <c r="R18" s="23">
        <v>30</v>
      </c>
      <c r="S18" s="23"/>
      <c r="T18" s="23">
        <v>30</v>
      </c>
      <c r="U18" s="23"/>
      <c r="V18" s="23">
        <v>30</v>
      </c>
      <c r="W18" s="23"/>
      <c r="X18" s="23"/>
      <c r="Y18" s="23">
        <v>30</v>
      </c>
      <c r="Z18" s="23"/>
      <c r="AA18" s="23">
        <v>30</v>
      </c>
      <c r="AB18" s="23"/>
      <c r="AC18" s="23" t="s">
        <v>78</v>
      </c>
      <c r="AD18" s="23">
        <v>30</v>
      </c>
      <c r="AE18" s="23" t="s">
        <v>78</v>
      </c>
      <c r="AG18" s="23" t="s">
        <v>78</v>
      </c>
      <c r="AH18" s="23">
        <v>30</v>
      </c>
    </row>
    <row r="19" spans="1:41" ht="13.5" customHeight="1" x14ac:dyDescent="0.25">
      <c r="A19" s="28"/>
      <c r="B19" s="23">
        <v>30</v>
      </c>
      <c r="C19" s="23"/>
      <c r="D19" s="23">
        <v>30</v>
      </c>
      <c r="F19" s="23" t="s">
        <v>78</v>
      </c>
      <c r="G19" s="23">
        <v>30</v>
      </c>
      <c r="I19" s="23">
        <v>30</v>
      </c>
      <c r="J19" s="23"/>
      <c r="K19" s="23">
        <v>30</v>
      </c>
      <c r="L19" s="23"/>
      <c r="M19" s="23">
        <v>30</v>
      </c>
      <c r="N19" s="23"/>
      <c r="O19" s="23">
        <v>30</v>
      </c>
      <c r="P19" s="27" t="s">
        <v>45</v>
      </c>
      <c r="Q19" s="23"/>
      <c r="R19" s="23">
        <v>30</v>
      </c>
      <c r="S19" s="23"/>
      <c r="T19" s="23">
        <v>30</v>
      </c>
      <c r="U19" s="23"/>
      <c r="V19" s="23">
        <v>30</v>
      </c>
      <c r="W19" s="23"/>
      <c r="X19" s="23"/>
      <c r="Y19" s="23">
        <v>30</v>
      </c>
      <c r="Z19" s="23"/>
      <c r="AA19" s="23">
        <v>30</v>
      </c>
      <c r="AB19" s="23"/>
      <c r="AC19" s="23" t="s">
        <v>78</v>
      </c>
      <c r="AD19" s="23">
        <v>30</v>
      </c>
      <c r="AE19" s="23" t="s">
        <v>78</v>
      </c>
      <c r="AG19" s="23" t="s">
        <v>78</v>
      </c>
      <c r="AH19" s="23">
        <v>30</v>
      </c>
    </row>
    <row r="20" spans="1:41" ht="13.5" customHeight="1" x14ac:dyDescent="0.25">
      <c r="A20" s="28" t="s">
        <v>52</v>
      </c>
      <c r="B20" s="23">
        <f t="shared" ref="B20:AH20" si="9">50*(B7+(10*B8))</f>
        <v>137300</v>
      </c>
      <c r="C20" s="23">
        <f t="shared" ref="C20" si="10">50*(C7+(10*C8))</f>
        <v>166650</v>
      </c>
      <c r="D20" s="23">
        <f t="shared" si="9"/>
        <v>90450</v>
      </c>
      <c r="E20" s="23">
        <f t="shared" ref="E20" si="11">50*(E7+(10*E8))</f>
        <v>157100</v>
      </c>
      <c r="F20" s="23">
        <f t="shared" si="9"/>
        <v>155500</v>
      </c>
      <c r="G20" s="23">
        <f t="shared" si="9"/>
        <v>112600</v>
      </c>
      <c r="H20" s="23">
        <f t="shared" ref="H20" si="12">50*(H7+(10*H8))</f>
        <v>154550</v>
      </c>
      <c r="I20" s="23">
        <f t="shared" si="9"/>
        <v>129900</v>
      </c>
      <c r="J20" s="23">
        <f t="shared" ref="J20" si="13">50*(J7+(10*J8))</f>
        <v>128800</v>
      </c>
      <c r="K20" s="23">
        <f t="shared" si="9"/>
        <v>111250</v>
      </c>
      <c r="L20" s="23">
        <f t="shared" ref="L20" si="14">50*(L7+(10*L8))</f>
        <v>127000</v>
      </c>
      <c r="M20" s="23">
        <f t="shared" si="9"/>
        <v>142900</v>
      </c>
      <c r="N20" s="23">
        <f t="shared" ref="N20" si="15">50*(N7+(10*N8))</f>
        <v>208650</v>
      </c>
      <c r="O20" s="23">
        <f t="shared" si="9"/>
        <v>125250</v>
      </c>
      <c r="P20" s="23">
        <f t="shared" si="9"/>
        <v>126500</v>
      </c>
      <c r="Q20" s="23">
        <f t="shared" ref="Q20" si="16">50*(Q7+(10*Q8))</f>
        <v>147900</v>
      </c>
      <c r="R20" s="23">
        <f t="shared" si="9"/>
        <v>69150</v>
      </c>
      <c r="S20" s="23">
        <f t="shared" ref="S20" si="17">50*(S7+(10*S8))</f>
        <v>124250</v>
      </c>
      <c r="T20" s="23">
        <f t="shared" si="9"/>
        <v>93750</v>
      </c>
      <c r="U20" s="23">
        <f t="shared" ref="U20" si="18">50*(U7+(10*U8))</f>
        <v>104500</v>
      </c>
      <c r="V20" s="23">
        <f t="shared" si="9"/>
        <v>83150</v>
      </c>
      <c r="W20" s="23">
        <f t="shared" ref="W20" si="19">50*(W7+(10*W8))</f>
        <v>83850</v>
      </c>
      <c r="X20" s="23">
        <f t="shared" si="9"/>
        <v>7300</v>
      </c>
      <c r="Y20" s="23">
        <f t="shared" si="9"/>
        <v>109950</v>
      </c>
      <c r="Z20" s="23">
        <f t="shared" ref="Z20" si="20">50*(Z7+(10*Z8))</f>
        <v>142300</v>
      </c>
      <c r="AA20" s="23">
        <f t="shared" si="9"/>
        <v>105700</v>
      </c>
      <c r="AB20" s="23">
        <f t="shared" ref="AB20" si="21">50*(AB7+(10*AB8))</f>
        <v>137000</v>
      </c>
      <c r="AC20" s="23">
        <f t="shared" si="9"/>
        <v>113250</v>
      </c>
      <c r="AD20" s="23">
        <f t="shared" si="9"/>
        <v>55650</v>
      </c>
      <c r="AE20" s="23">
        <f t="shared" si="9"/>
        <v>64550</v>
      </c>
      <c r="AF20" s="23">
        <f t="shared" ref="AF20" si="22">50*(AF7+(10*AF8))</f>
        <v>78500</v>
      </c>
      <c r="AG20" s="23">
        <f t="shared" si="9"/>
        <v>13450</v>
      </c>
      <c r="AH20" s="23">
        <f t="shared" si="9"/>
        <v>125250</v>
      </c>
      <c r="AI20" s="23">
        <f t="shared" ref="AI20:AO20" si="23">50*(AI7+(10*AI8))</f>
        <v>145850</v>
      </c>
      <c r="AJ20" s="23">
        <f t="shared" si="23"/>
        <v>0</v>
      </c>
      <c r="AK20" s="23">
        <f t="shared" si="23"/>
        <v>0</v>
      </c>
      <c r="AL20" s="23">
        <f t="shared" si="23"/>
        <v>0</v>
      </c>
      <c r="AM20" s="23">
        <f t="shared" si="23"/>
        <v>0</v>
      </c>
      <c r="AN20" s="23">
        <f t="shared" si="23"/>
        <v>0</v>
      </c>
      <c r="AO20" s="23">
        <f t="shared" si="23"/>
        <v>0</v>
      </c>
    </row>
    <row r="21" spans="1:41" ht="13.5" customHeight="1" x14ac:dyDescent="0.25">
      <c r="A21" s="28" t="s">
        <v>10</v>
      </c>
      <c r="B21" s="23">
        <f t="shared" ref="B21:AH21" si="24">(B9+30)*(B12)</f>
        <v>903.68</v>
      </c>
      <c r="C21" s="23">
        <f t="shared" ref="C21" si="25">(C9+30)*(C12)</f>
        <v>904.05</v>
      </c>
      <c r="D21" s="23">
        <f t="shared" si="24"/>
        <v>879.19999999999993</v>
      </c>
      <c r="E21" s="23">
        <f t="shared" ref="E21" si="26">(E9+30)*(E12)</f>
        <v>920.55</v>
      </c>
      <c r="F21" s="23">
        <f t="shared" si="24"/>
        <v>1017.25</v>
      </c>
      <c r="G21" s="23">
        <f t="shared" si="24"/>
        <v>1023.84</v>
      </c>
      <c r="H21" s="23">
        <f t="shared" ref="H21" si="27">(H9+30)*(H12)</f>
        <v>1052.8799999999999</v>
      </c>
      <c r="I21" s="23">
        <f t="shared" si="24"/>
        <v>1130.04</v>
      </c>
      <c r="J21" s="23">
        <f t="shared" ref="J21" si="28">(J9+30)*(J12)</f>
        <v>1206.68</v>
      </c>
      <c r="K21" s="23">
        <f t="shared" si="24"/>
        <v>1079.06</v>
      </c>
      <c r="L21" s="23">
        <f t="shared" ref="L21" si="29">(L9+30)*(L12)</f>
        <v>1086.1100000000001</v>
      </c>
      <c r="M21" s="23">
        <f t="shared" si="24"/>
        <v>1363.9499999999998</v>
      </c>
      <c r="N21" s="23">
        <f t="shared" ref="N21" si="30">(N9+30)*(N12)</f>
        <v>1369.6</v>
      </c>
      <c r="O21" s="23">
        <f t="shared" si="24"/>
        <v>994.15999999999985</v>
      </c>
      <c r="P21" s="23">
        <f t="shared" si="24"/>
        <v>967.68000000000006</v>
      </c>
      <c r="Q21" s="23">
        <f t="shared" ref="Q21" si="31">(Q9+30)*(Q12)</f>
        <v>996.03</v>
      </c>
      <c r="R21" s="23">
        <f t="shared" si="24"/>
        <v>790.49</v>
      </c>
      <c r="S21" s="23">
        <f t="shared" ref="S21" si="32">(S9+30)*(S12)</f>
        <v>1041.25</v>
      </c>
      <c r="T21" s="23">
        <f t="shared" si="24"/>
        <v>1155.2</v>
      </c>
      <c r="U21" s="23">
        <f t="shared" ref="U21" si="33">(U9+30)*(U12)</f>
        <v>1189.08</v>
      </c>
      <c r="V21" s="23">
        <f t="shared" si="24"/>
        <v>1123.2</v>
      </c>
      <c r="W21" s="23">
        <f t="shared" ref="W21" si="34">(W9+30)*(W12)</f>
        <v>1124.7600000000002</v>
      </c>
      <c r="X21" s="23">
        <f t="shared" si="24"/>
        <v>486.40000000000003</v>
      </c>
      <c r="Y21" s="23">
        <f t="shared" si="24"/>
        <v>909.9799999999999</v>
      </c>
      <c r="Z21" s="23">
        <f t="shared" ref="Z21" si="35">(Z9+30)*(Z12)</f>
        <v>881.46</v>
      </c>
      <c r="AA21" s="23">
        <f t="shared" si="24"/>
        <v>884.52</v>
      </c>
      <c r="AB21" s="23">
        <f t="shared" ref="AB21" si="36">(AB9+30)*(AB12)</f>
        <v>968.61000000000013</v>
      </c>
      <c r="AC21" s="23">
        <f t="shared" si="24"/>
        <v>1114.52</v>
      </c>
      <c r="AD21" s="23">
        <f t="shared" si="24"/>
        <v>1237.78</v>
      </c>
      <c r="AE21" s="23">
        <f t="shared" si="24"/>
        <v>1241.46</v>
      </c>
      <c r="AF21" s="23">
        <f t="shared" ref="AF21" si="37">(AF9+30)*(AF12)</f>
        <v>1266.75</v>
      </c>
      <c r="AG21" s="23">
        <f t="shared" si="24"/>
        <v>893.37</v>
      </c>
      <c r="AH21" s="23">
        <f t="shared" si="24"/>
        <v>991.09999999999991</v>
      </c>
      <c r="AI21" s="23">
        <f t="shared" ref="AI21:AO21" si="38">(AI9+30)*(AI12)</f>
        <v>986.7</v>
      </c>
      <c r="AJ21" s="23">
        <f t="shared" si="38"/>
        <v>0</v>
      </c>
      <c r="AK21" s="23">
        <f t="shared" si="38"/>
        <v>0</v>
      </c>
      <c r="AL21" s="23">
        <f t="shared" si="38"/>
        <v>0</v>
      </c>
      <c r="AM21" s="23">
        <f t="shared" si="38"/>
        <v>0</v>
      </c>
      <c r="AN21" s="23">
        <f t="shared" si="38"/>
        <v>0</v>
      </c>
      <c r="AO21" s="23">
        <f t="shared" si="38"/>
        <v>0</v>
      </c>
    </row>
    <row r="22" spans="1:41" ht="13.5" customHeight="1" x14ac:dyDescent="0.25">
      <c r="A22" s="28" t="s">
        <v>11</v>
      </c>
      <c r="B22" s="34">
        <f t="shared" ref="B22:C22" si="39">B20/B21</f>
        <v>151.93431303116148</v>
      </c>
      <c r="C22" s="34">
        <f t="shared" si="39"/>
        <v>184.33714949394394</v>
      </c>
      <c r="D22" s="34">
        <f t="shared" ref="D22:AH22" si="40">D20/D21</f>
        <v>102.8776160145587</v>
      </c>
      <c r="E22" s="34">
        <f t="shared" si="40"/>
        <v>170.65884525555376</v>
      </c>
      <c r="F22" s="34">
        <f t="shared" si="40"/>
        <v>152.86311132956502</v>
      </c>
      <c r="G22" s="34">
        <f t="shared" si="40"/>
        <v>109.97812158149711</v>
      </c>
      <c r="H22" s="34">
        <f t="shared" si="40"/>
        <v>146.78785806549655</v>
      </c>
      <c r="I22" s="34">
        <f t="shared" si="40"/>
        <v>114.95168312626102</v>
      </c>
      <c r="J22" s="34">
        <f t="shared" si="40"/>
        <v>106.73915205356846</v>
      </c>
      <c r="K22" s="34">
        <f t="shared" si="40"/>
        <v>103.09899356847627</v>
      </c>
      <c r="L22" s="34">
        <f t="shared" si="40"/>
        <v>116.93106591413391</v>
      </c>
      <c r="M22" s="34">
        <f t="shared" si="40"/>
        <v>104.76923640895929</v>
      </c>
      <c r="N22" s="34">
        <f t="shared" si="40"/>
        <v>152.34375</v>
      </c>
      <c r="O22" s="34">
        <f t="shared" si="40"/>
        <v>125.98575681982781</v>
      </c>
      <c r="P22" s="34">
        <f t="shared" si="40"/>
        <v>130.72503306878306</v>
      </c>
      <c r="Q22" s="34">
        <f t="shared" si="40"/>
        <v>148.489503328213</v>
      </c>
      <c r="R22" s="34">
        <f t="shared" si="40"/>
        <v>87.477387443231407</v>
      </c>
      <c r="S22" s="34">
        <f t="shared" si="40"/>
        <v>119.32773109243698</v>
      </c>
      <c r="T22" s="34">
        <f t="shared" si="40"/>
        <v>81.154778393351791</v>
      </c>
      <c r="U22" s="34">
        <f t="shared" si="40"/>
        <v>87.883069263632393</v>
      </c>
      <c r="V22" s="34">
        <f t="shared" si="40"/>
        <v>74.029558404558401</v>
      </c>
      <c r="W22" s="34">
        <f t="shared" si="40"/>
        <v>74.549237170596385</v>
      </c>
      <c r="X22" s="34">
        <f t="shared" si="40"/>
        <v>15.008223684210526</v>
      </c>
      <c r="Y22" s="34">
        <f t="shared" si="40"/>
        <v>120.82683135893097</v>
      </c>
      <c r="Z22" s="34">
        <f t="shared" si="40"/>
        <v>161.4367072811018</v>
      </c>
      <c r="AA22" s="34">
        <f t="shared" si="40"/>
        <v>119.49984172206395</v>
      </c>
      <c r="AB22" s="34">
        <f t="shared" si="40"/>
        <v>141.43979517039881</v>
      </c>
      <c r="AC22" s="34">
        <f t="shared" si="40"/>
        <v>101.61325054732082</v>
      </c>
      <c r="AD22" s="34">
        <f t="shared" si="40"/>
        <v>44.959524309651151</v>
      </c>
      <c r="AE22" s="34">
        <f t="shared" si="40"/>
        <v>51.995231421068738</v>
      </c>
      <c r="AF22" s="34">
        <f t="shared" si="40"/>
        <v>61.969607262680086</v>
      </c>
      <c r="AG22" s="34">
        <f t="shared" si="40"/>
        <v>15.055352205693049</v>
      </c>
      <c r="AH22" s="34">
        <f t="shared" si="40"/>
        <v>126.37473514277067</v>
      </c>
      <c r="AI22" s="34">
        <f t="shared" ref="AI22" si="41">AI20/AI21</f>
        <v>147.81595216377823</v>
      </c>
      <c r="AJ22" s="34" t="e">
        <f t="shared" ref="AJ22" si="42">AJ20/AJ21</f>
        <v>#DIV/0!</v>
      </c>
      <c r="AK22" s="34" t="e">
        <f t="shared" ref="AK22" si="43">AK20/AK21</f>
        <v>#DIV/0!</v>
      </c>
      <c r="AL22" s="34" t="e">
        <f t="shared" ref="AL22" si="44">AL20/AL21</f>
        <v>#DIV/0!</v>
      </c>
      <c r="AM22" s="34" t="e">
        <f t="shared" ref="AM22" si="45">AM20/AM21</f>
        <v>#DIV/0!</v>
      </c>
      <c r="AN22" s="34" t="e">
        <f t="shared" ref="AN22" si="46">AN20/AN21</f>
        <v>#DIV/0!</v>
      </c>
      <c r="AO22" s="34" t="e">
        <f t="shared" ref="AO22" si="47">AO20/AO21</f>
        <v>#DIV/0!</v>
      </c>
    </row>
    <row r="23" spans="1:41" s="19" customFormat="1" ht="13.5" customHeight="1" x14ac:dyDescent="0.25">
      <c r="A23" s="29" t="s">
        <v>9</v>
      </c>
      <c r="B23" s="38">
        <f t="shared" ref="B23:C23" si="48">SQRT(B22)*10</f>
        <v>123.26163759708918</v>
      </c>
      <c r="C23" s="38">
        <f t="shared" si="48"/>
        <v>135.77081773854937</v>
      </c>
      <c r="D23" s="38">
        <f t="shared" ref="D23:AH23" si="49">SQRT(D22)*10</f>
        <v>101.42860346793634</v>
      </c>
      <c r="E23" s="38">
        <f t="shared" si="49"/>
        <v>130.6364594037797</v>
      </c>
      <c r="F23" s="38">
        <f t="shared" si="49"/>
        <v>123.63782242079687</v>
      </c>
      <c r="G23" s="38">
        <f t="shared" si="49"/>
        <v>104.87045417156212</v>
      </c>
      <c r="H23" s="38">
        <f t="shared" si="49"/>
        <v>121.15603908410696</v>
      </c>
      <c r="I23" s="38">
        <f t="shared" si="49"/>
        <v>107.21552272234698</v>
      </c>
      <c r="J23" s="38">
        <f t="shared" si="49"/>
        <v>103.31464177625961</v>
      </c>
      <c r="K23" s="38">
        <f t="shared" si="49"/>
        <v>101.53767456883985</v>
      </c>
      <c r="L23" s="38">
        <f t="shared" si="49"/>
        <v>108.13466877654636</v>
      </c>
      <c r="M23" s="38">
        <f t="shared" si="49"/>
        <v>102.35684462162718</v>
      </c>
      <c r="N23" s="38">
        <f t="shared" si="49"/>
        <v>123.42761036332186</v>
      </c>
      <c r="O23" s="38">
        <f t="shared" si="49"/>
        <v>112.24337700721046</v>
      </c>
      <c r="P23" s="38">
        <f t="shared" si="49"/>
        <v>114.33504846230795</v>
      </c>
      <c r="Q23" s="38">
        <f t="shared" si="49"/>
        <v>121.85626915682796</v>
      </c>
      <c r="R23" s="38">
        <f t="shared" si="49"/>
        <v>93.529346968334707</v>
      </c>
      <c r="S23" s="38">
        <f t="shared" si="49"/>
        <v>109.23723316362283</v>
      </c>
      <c r="T23" s="38">
        <f t="shared" si="49"/>
        <v>90.085946958086524</v>
      </c>
      <c r="U23" s="38">
        <f t="shared" si="49"/>
        <v>93.745970187327202</v>
      </c>
      <c r="V23" s="38">
        <f t="shared" si="49"/>
        <v>86.040431428810479</v>
      </c>
      <c r="W23" s="38">
        <f t="shared" si="49"/>
        <v>86.341900124213396</v>
      </c>
      <c r="X23" s="38">
        <f t="shared" si="49"/>
        <v>38.740448737992857</v>
      </c>
      <c r="Y23" s="38">
        <f t="shared" si="49"/>
        <v>109.92125879871054</v>
      </c>
      <c r="Z23" s="38">
        <f t="shared" si="49"/>
        <v>127.05774564390076</v>
      </c>
      <c r="AA23" s="38">
        <f t="shared" si="49"/>
        <v>109.31598315071037</v>
      </c>
      <c r="AB23" s="38">
        <f t="shared" si="49"/>
        <v>118.92846386395428</v>
      </c>
      <c r="AC23" s="38">
        <f t="shared" si="49"/>
        <v>100.80339803167392</v>
      </c>
      <c r="AD23" s="38">
        <f t="shared" si="49"/>
        <v>67.051863739683739</v>
      </c>
      <c r="AE23" s="38">
        <f t="shared" si="49"/>
        <v>72.107719018887792</v>
      </c>
      <c r="AF23" s="38">
        <f t="shared" si="49"/>
        <v>78.720776966872023</v>
      </c>
      <c r="AG23" s="38">
        <f t="shared" si="49"/>
        <v>38.801227049789354</v>
      </c>
      <c r="AH23" s="38">
        <f t="shared" si="49"/>
        <v>112.41651797790692</v>
      </c>
      <c r="AI23" s="38">
        <f t="shared" ref="AI23" si="50">SQRT(AI22)*10</f>
        <v>121.57958387976916</v>
      </c>
      <c r="AJ23" s="38" t="e">
        <f t="shared" ref="AJ23" si="51">SQRT(AJ22)*10</f>
        <v>#DIV/0!</v>
      </c>
      <c r="AK23" s="38" t="e">
        <f t="shared" ref="AK23" si="52">SQRT(AK22)*10</f>
        <v>#DIV/0!</v>
      </c>
      <c r="AL23" s="38" t="e">
        <f t="shared" ref="AL23" si="53">SQRT(AL22)*10</f>
        <v>#DIV/0!</v>
      </c>
      <c r="AM23" s="38" t="e">
        <f t="shared" ref="AM23" si="54">SQRT(AM22)*10</f>
        <v>#DIV/0!</v>
      </c>
      <c r="AN23" s="38" t="e">
        <f t="shared" ref="AN23" si="55">SQRT(AN22)*10</f>
        <v>#DIV/0!</v>
      </c>
      <c r="AO23" s="38" t="e">
        <f t="shared" ref="AO23" si="56">SQRT(AO22)*10</f>
        <v>#DIV/0!</v>
      </c>
    </row>
    <row r="24" spans="1:41" ht="13.5" customHeight="1" x14ac:dyDescent="0.25">
      <c r="A24" s="32" t="s">
        <v>16</v>
      </c>
      <c r="D24" s="9"/>
      <c r="E24" s="9"/>
      <c r="F24" s="9"/>
      <c r="G24" s="9"/>
      <c r="H24" s="9"/>
      <c r="V24" s="23"/>
      <c r="W24" s="23"/>
      <c r="X24" s="76"/>
      <c r="AA24" s="76"/>
      <c r="AB24" s="76"/>
      <c r="AC24" s="76"/>
      <c r="AD24" s="76"/>
      <c r="AE24" s="76"/>
      <c r="AF24" s="76"/>
      <c r="AG24" s="76"/>
      <c r="AH24" s="9"/>
    </row>
    <row r="25" spans="1:41" ht="13.5" customHeight="1" x14ac:dyDescent="0.25">
      <c r="A25" s="63" t="s">
        <v>979</v>
      </c>
      <c r="D25" s="9"/>
      <c r="E25" s="9"/>
      <c r="F25" s="9"/>
      <c r="G25" s="9"/>
      <c r="H25" s="9"/>
      <c r="V25" s="23"/>
      <c r="W25" s="23"/>
      <c r="X25" s="76"/>
      <c r="AA25" s="76"/>
      <c r="AB25" s="76"/>
      <c r="AC25" s="76"/>
      <c r="AD25" s="76"/>
      <c r="AE25" s="76"/>
      <c r="AF25" s="76"/>
      <c r="AG25" s="76"/>
      <c r="AH25" s="9"/>
    </row>
    <row r="26" spans="1:41" ht="46.5" customHeight="1" x14ac:dyDescent="0.25">
      <c r="A26" s="33" t="s">
        <v>75</v>
      </c>
      <c r="D26" s="9"/>
      <c r="E26" s="9"/>
      <c r="F26" s="9"/>
      <c r="G26" s="9"/>
      <c r="H26" s="9"/>
      <c r="V26" s="23"/>
      <c r="W26" s="23"/>
      <c r="X26" s="86"/>
      <c r="AA26" s="86"/>
      <c r="AB26" s="86"/>
      <c r="AC26" s="86"/>
      <c r="AD26" s="86"/>
      <c r="AE26" s="86"/>
      <c r="AF26" s="86"/>
      <c r="AG26" s="86"/>
      <c r="AH26" s="9"/>
    </row>
    <row r="27" spans="1:41" ht="13.5" customHeight="1" x14ac:dyDescent="0.25">
      <c r="A27" s="33" t="s">
        <v>222</v>
      </c>
      <c r="D27" s="9"/>
      <c r="E27" s="9"/>
      <c r="F27" s="9"/>
      <c r="G27" s="9"/>
      <c r="H27" s="9"/>
      <c r="V27" s="23"/>
      <c r="W27" s="23"/>
      <c r="X27" s="23"/>
      <c r="AA27" s="23"/>
      <c r="AB27" s="23"/>
      <c r="AC27" s="23"/>
      <c r="AH27" s="9"/>
    </row>
    <row r="28" spans="1:41" ht="13.5" customHeight="1" x14ac:dyDescent="0.25">
      <c r="A28" s="33" t="s">
        <v>2643</v>
      </c>
      <c r="D28" s="9"/>
      <c r="E28" s="9" t="s">
        <v>2649</v>
      </c>
      <c r="F28" s="9"/>
      <c r="G28" s="9"/>
      <c r="H28" s="9" t="s">
        <v>2644</v>
      </c>
      <c r="J28" s="9" t="s">
        <v>2645</v>
      </c>
      <c r="L28" s="9" t="s">
        <v>2644</v>
      </c>
      <c r="N28" s="9" t="s">
        <v>2645</v>
      </c>
      <c r="Q28" s="9" t="s">
        <v>2644</v>
      </c>
      <c r="S28" s="9" t="s">
        <v>2645</v>
      </c>
      <c r="U28" s="9" t="s">
        <v>2644</v>
      </c>
      <c r="V28" s="23"/>
      <c r="W28" s="23" t="s">
        <v>2647</v>
      </c>
      <c r="X28" s="23"/>
      <c r="Z28" s="9" t="s">
        <v>2644</v>
      </c>
      <c r="AA28" s="23"/>
      <c r="AB28" s="9" t="s">
        <v>2644</v>
      </c>
      <c r="AC28" s="23"/>
      <c r="AF28" s="23" t="s">
        <v>2644</v>
      </c>
      <c r="AH28" s="9"/>
      <c r="AI28" s="9" t="s">
        <v>2644</v>
      </c>
    </row>
    <row r="29" spans="1:41" ht="13.5" customHeight="1" x14ac:dyDescent="0.25">
      <c r="A29" s="33" t="s">
        <v>111</v>
      </c>
      <c r="D29" s="9"/>
      <c r="E29" s="9"/>
      <c r="F29" s="9"/>
      <c r="G29" s="9"/>
      <c r="H29" s="9"/>
      <c r="V29" s="23"/>
      <c r="W29" s="23"/>
      <c r="X29" s="23"/>
      <c r="AA29" s="23"/>
      <c r="AB29" s="23"/>
      <c r="AC29" s="23"/>
      <c r="AH29" s="9"/>
    </row>
    <row r="30" spans="1:41" ht="13.5" customHeight="1" x14ac:dyDescent="0.25">
      <c r="A30" s="33" t="s">
        <v>112</v>
      </c>
      <c r="D30" s="9"/>
      <c r="E30" s="9"/>
      <c r="F30" s="9"/>
      <c r="G30" s="9"/>
      <c r="H30" s="9"/>
      <c r="V30" s="23"/>
      <c r="W30" s="23"/>
      <c r="X30" s="23"/>
      <c r="AA30" s="23"/>
      <c r="AB30" s="23"/>
      <c r="AC30" s="23"/>
      <c r="AH30" s="9"/>
    </row>
    <row r="31" spans="1:41" ht="13.5" customHeight="1" x14ac:dyDescent="0.25">
      <c r="D31" s="9"/>
      <c r="E31" s="9"/>
      <c r="F31" s="9"/>
      <c r="G31" s="9"/>
      <c r="H31" s="9"/>
      <c r="V31" s="23"/>
      <c r="W31" s="23"/>
      <c r="X31" s="23"/>
      <c r="AA31" s="23"/>
      <c r="AB31" s="23"/>
      <c r="AC31" s="23"/>
      <c r="AH31" s="9"/>
    </row>
    <row r="32" spans="1:41" ht="13.5" customHeight="1" x14ac:dyDescent="0.2">
      <c r="A32" s="13" t="s">
        <v>842</v>
      </c>
      <c r="B32" s="9">
        <v>0</v>
      </c>
      <c r="D32" s="9">
        <v>0</v>
      </c>
      <c r="E32" s="9"/>
      <c r="F32" s="9"/>
      <c r="G32" s="9">
        <v>0</v>
      </c>
      <c r="H32" s="9"/>
      <c r="I32" s="9">
        <v>0</v>
      </c>
      <c r="K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23">
        <v>0</v>
      </c>
      <c r="W32" s="23" t="s">
        <v>2239</v>
      </c>
      <c r="X32" s="15" t="s">
        <v>1124</v>
      </c>
      <c r="Y32" s="9">
        <v>0</v>
      </c>
      <c r="Z32" s="9">
        <v>0</v>
      </c>
      <c r="AA32" s="5">
        <v>0</v>
      </c>
      <c r="AB32" s="5">
        <v>0</v>
      </c>
      <c r="AC32" s="5">
        <v>0</v>
      </c>
      <c r="AD32" s="5" t="s">
        <v>2240</v>
      </c>
      <c r="AE32" s="5" t="s">
        <v>2240</v>
      </c>
      <c r="AF32" s="5">
        <v>0</v>
      </c>
      <c r="AG32" s="5" t="s">
        <v>1117</v>
      </c>
      <c r="AH32" s="9">
        <v>0</v>
      </c>
      <c r="AI32" s="9">
        <v>0</v>
      </c>
    </row>
    <row r="33" spans="1:35" ht="13.5" customHeight="1" x14ac:dyDescent="0.2">
      <c r="A33" s="13" t="s">
        <v>843</v>
      </c>
      <c r="B33" s="9">
        <v>0</v>
      </c>
      <c r="D33" s="9">
        <v>0</v>
      </c>
      <c r="E33" s="9"/>
      <c r="F33" s="9"/>
      <c r="G33" s="9">
        <v>0</v>
      </c>
      <c r="H33" s="9"/>
      <c r="I33" s="9">
        <v>0</v>
      </c>
      <c r="K33" s="9" t="s">
        <v>2240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 t="s">
        <v>2490</v>
      </c>
      <c r="S33" s="9">
        <v>0</v>
      </c>
      <c r="T33" s="9" t="s">
        <v>2508</v>
      </c>
      <c r="U33" s="9">
        <v>0</v>
      </c>
      <c r="V33" s="23" t="s">
        <v>2508</v>
      </c>
      <c r="W33" s="23" t="s">
        <v>2256</v>
      </c>
      <c r="X33" s="15">
        <v>0</v>
      </c>
      <c r="Y33" s="9">
        <v>0</v>
      </c>
      <c r="Z33" s="9">
        <v>0</v>
      </c>
      <c r="AA33" s="5">
        <v>0</v>
      </c>
      <c r="AB33" s="5">
        <v>0</v>
      </c>
      <c r="AC33" s="5">
        <v>0</v>
      </c>
      <c r="AD33" s="5" t="s">
        <v>2486</v>
      </c>
      <c r="AE33" s="5" t="s">
        <v>2239</v>
      </c>
      <c r="AF33" s="5" t="s">
        <v>2525</v>
      </c>
      <c r="AG33" s="5">
        <v>0</v>
      </c>
      <c r="AH33" s="9">
        <v>0</v>
      </c>
      <c r="AI33" s="9" t="s">
        <v>2650</v>
      </c>
    </row>
    <row r="34" spans="1:35" ht="13.5" customHeight="1" x14ac:dyDescent="0.2">
      <c r="A34" s="13"/>
      <c r="D34" s="9"/>
      <c r="E34" s="9"/>
      <c r="F34" s="9"/>
      <c r="G34" s="9"/>
      <c r="H34" s="9"/>
      <c r="V34" s="23"/>
      <c r="W34" s="23"/>
      <c r="X34" s="15"/>
      <c r="AA34" s="5"/>
      <c r="AB34" s="5"/>
      <c r="AC34" s="5"/>
      <c r="AD34" s="5"/>
      <c r="AE34" s="5"/>
      <c r="AF34" s="5"/>
      <c r="AG34" s="5"/>
      <c r="AH34" s="9"/>
    </row>
    <row r="35" spans="1:35" ht="13.5" customHeight="1" x14ac:dyDescent="0.25">
      <c r="A35" s="33" t="s">
        <v>119</v>
      </c>
      <c r="B35" s="23" t="s">
        <v>45</v>
      </c>
      <c r="C35" s="23">
        <v>22.9</v>
      </c>
      <c r="D35" s="23" t="s">
        <v>45</v>
      </c>
      <c r="E35" s="23">
        <v>20.9</v>
      </c>
      <c r="G35" s="23" t="s">
        <v>45</v>
      </c>
      <c r="H35" s="23">
        <v>22.2</v>
      </c>
      <c r="I35" s="23" t="s">
        <v>45</v>
      </c>
      <c r="J35" s="23">
        <v>24.4</v>
      </c>
      <c r="K35" s="23" t="s">
        <v>45</v>
      </c>
      <c r="L35" s="23">
        <v>24.5</v>
      </c>
      <c r="M35" s="23" t="s">
        <v>45</v>
      </c>
      <c r="N35" s="23">
        <v>25.5</v>
      </c>
      <c r="O35" s="23" t="s">
        <v>45</v>
      </c>
      <c r="P35" s="23" t="s">
        <v>45</v>
      </c>
      <c r="Q35" s="23">
        <v>24</v>
      </c>
      <c r="R35" s="23" t="s">
        <v>45</v>
      </c>
      <c r="S35" s="23">
        <v>19.7</v>
      </c>
      <c r="T35" s="23" t="s">
        <v>45</v>
      </c>
      <c r="U35" s="23">
        <v>23.7</v>
      </c>
      <c r="V35" s="23" t="s">
        <v>45</v>
      </c>
      <c r="W35" s="23">
        <v>29.9</v>
      </c>
      <c r="X35" s="23" t="s">
        <v>45</v>
      </c>
      <c r="Y35" s="27" t="s">
        <v>45</v>
      </c>
      <c r="Z35" s="23">
        <v>18.5</v>
      </c>
      <c r="AA35" s="27" t="s">
        <v>45</v>
      </c>
      <c r="AB35" s="23">
        <v>18.600000000000001</v>
      </c>
      <c r="AC35" s="27" t="s">
        <v>45</v>
      </c>
      <c r="AD35" s="27" t="s">
        <v>45</v>
      </c>
      <c r="AE35" s="27" t="s">
        <v>45</v>
      </c>
      <c r="AF35" s="23">
        <v>24.8</v>
      </c>
      <c r="AG35" s="27" t="s">
        <v>45</v>
      </c>
      <c r="AH35" s="27" t="s">
        <v>45</v>
      </c>
      <c r="AI35" s="9">
        <v>25.6</v>
      </c>
    </row>
    <row r="36" spans="1:35" ht="13.5" customHeight="1" x14ac:dyDescent="0.25">
      <c r="A36" s="33" t="s">
        <v>120</v>
      </c>
      <c r="B36" s="23" t="s">
        <v>45</v>
      </c>
      <c r="C36" s="23">
        <v>-7.7</v>
      </c>
      <c r="D36" s="23" t="s">
        <v>45</v>
      </c>
      <c r="E36" s="23">
        <v>-13.6</v>
      </c>
      <c r="G36" s="23" t="s">
        <v>45</v>
      </c>
      <c r="H36" s="23">
        <v>17.899999999999999</v>
      </c>
      <c r="I36" s="23" t="s">
        <v>45</v>
      </c>
      <c r="J36" s="23">
        <v>-24.2</v>
      </c>
      <c r="K36" s="23" t="s">
        <v>45</v>
      </c>
      <c r="L36" s="23">
        <v>-13.3</v>
      </c>
      <c r="M36" s="23" t="s">
        <v>45</v>
      </c>
      <c r="N36" s="23">
        <v>-26</v>
      </c>
      <c r="O36" s="23" t="s">
        <v>45</v>
      </c>
      <c r="P36" s="23" t="s">
        <v>45</v>
      </c>
      <c r="Q36" s="23">
        <v>-10.7</v>
      </c>
      <c r="R36" s="23" t="s">
        <v>45</v>
      </c>
      <c r="S36" s="23">
        <v>-44.4</v>
      </c>
      <c r="T36" s="23" t="s">
        <v>45</v>
      </c>
      <c r="U36" s="23">
        <v>-21</v>
      </c>
      <c r="V36" s="23" t="s">
        <v>45</v>
      </c>
      <c r="W36" s="23">
        <v>-5</v>
      </c>
      <c r="X36" s="23" t="s">
        <v>45</v>
      </c>
      <c r="Y36" s="27" t="s">
        <v>45</v>
      </c>
      <c r="Z36" s="23">
        <v>-8.3000000000000007</v>
      </c>
      <c r="AA36" s="27" t="s">
        <v>45</v>
      </c>
      <c r="AB36" s="23">
        <v>-26.4</v>
      </c>
      <c r="AC36" s="27" t="s">
        <v>45</v>
      </c>
      <c r="AD36" s="27" t="s">
        <v>45</v>
      </c>
      <c r="AE36" s="27" t="s">
        <v>45</v>
      </c>
      <c r="AF36" s="23">
        <v>-39.5</v>
      </c>
      <c r="AG36" s="27" t="s">
        <v>45</v>
      </c>
      <c r="AH36" s="27" t="s">
        <v>45</v>
      </c>
      <c r="AI36" s="9">
        <v>-6.1</v>
      </c>
    </row>
    <row r="37" spans="1:35" ht="13.5" customHeight="1" x14ac:dyDescent="0.25">
      <c r="A37" s="33" t="s">
        <v>121</v>
      </c>
      <c r="B37" s="27" t="s">
        <v>45</v>
      </c>
      <c r="C37" s="213">
        <f>(50*C7)/(((C35+C36)/2)*(C35-C36))</f>
        <v>159.74372205022362</v>
      </c>
      <c r="D37" s="27" t="s">
        <v>45</v>
      </c>
      <c r="E37" s="213">
        <f>(50*E7)/(((E35+E36)/2)*(E35-E36))</f>
        <v>266.82549136390713</v>
      </c>
      <c r="F37" s="27"/>
      <c r="G37" s="27" t="s">
        <v>45</v>
      </c>
      <c r="H37" s="213">
        <f>(50*H7)/(((H35+H36)/2)*(H35-H36))</f>
        <v>348.54723655976335</v>
      </c>
      <c r="I37" s="27" t="s">
        <v>45</v>
      </c>
      <c r="J37" s="213">
        <f t="shared" ref="J37" si="57">(50*J7)/(((J35+J36)/2)*(J35-J36))</f>
        <v>5102.8806584362319</v>
      </c>
      <c r="K37" s="27" t="s">
        <v>45</v>
      </c>
      <c r="L37" s="213">
        <f t="shared" ref="L37" si="58">(50*L7)/(((L35+L36)/2)*(L35-L36))</f>
        <v>148.80952380952382</v>
      </c>
      <c r="M37" s="27" t="s">
        <v>45</v>
      </c>
      <c r="N37" s="213">
        <f t="shared" ref="N37" si="59">(50*N7)/(((N35+N36)/2)*(N35-N36))</f>
        <v>-3040.7766990291261</v>
      </c>
      <c r="O37" s="27" t="s">
        <v>45</v>
      </c>
      <c r="P37" s="27" t="s">
        <v>45</v>
      </c>
      <c r="Q37" s="213">
        <f t="shared" ref="Q37" si="60">(50*Q7)/(((Q35+Q36)/2)*(Q35-Q36))</f>
        <v>146.90905939199581</v>
      </c>
      <c r="R37" s="27" t="s">
        <v>45</v>
      </c>
      <c r="S37" s="213">
        <f t="shared" ref="S37" si="61">(50*S7)/(((S35+S36)/2)*(S35-S36))</f>
        <v>-23.053553721096215</v>
      </c>
      <c r="T37" s="27" t="s">
        <v>45</v>
      </c>
      <c r="U37" s="213">
        <f t="shared" ref="U37" si="62">(50*U7)/(((U35+U36)/2)*(U35-U36))</f>
        <v>381.14176816637678</v>
      </c>
      <c r="V37" s="27" t="s">
        <v>45</v>
      </c>
      <c r="W37" s="213">
        <f t="shared" ref="W37" si="63">(50*W7)/(((W35+W36)/2)*(W35-W36))</f>
        <v>64.09592524827103</v>
      </c>
      <c r="X37" s="27" t="s">
        <v>45</v>
      </c>
      <c r="Y37" s="27" t="s">
        <v>45</v>
      </c>
      <c r="Z37" s="213">
        <f t="shared" ref="Z37" si="64">(50*Z7)/(((Z35+Z36)/2)*(Z35-Z36))</f>
        <v>258.26748609891717</v>
      </c>
      <c r="AA37" s="27" t="s">
        <v>45</v>
      </c>
      <c r="AB37" s="213">
        <f t="shared" ref="AB37" si="65">(50*AB7)/(((AB35+AB36)/2)*(AB35-AB36))</f>
        <v>-156.69515669515675</v>
      </c>
      <c r="AC37" s="27" t="s">
        <v>45</v>
      </c>
      <c r="AD37" s="27" t="s">
        <v>45</v>
      </c>
      <c r="AE37" s="27" t="s">
        <v>45</v>
      </c>
      <c r="AF37" s="213">
        <f t="shared" ref="AF37" si="66">(50*AF7)/(((AF35+AF36)/2)*(AF35-AF36))</f>
        <v>-29.623046730356219</v>
      </c>
      <c r="AG37" s="27" t="s">
        <v>45</v>
      </c>
      <c r="AH37" s="27" t="s">
        <v>45</v>
      </c>
      <c r="AI37" s="213">
        <f t="shared" ref="AI37" si="67">(50*AI7)/(((AI35+AI36)/2)*(AI35-AI36))</f>
        <v>109.52034295882875</v>
      </c>
    </row>
    <row r="38" spans="1:35" ht="13.5" customHeight="1" x14ac:dyDescent="0.25">
      <c r="A38" s="33" t="s">
        <v>1937</v>
      </c>
      <c r="B38" s="27" t="s">
        <v>45</v>
      </c>
      <c r="C38" s="213"/>
      <c r="D38" s="27" t="s">
        <v>45</v>
      </c>
      <c r="E38" s="213"/>
      <c r="F38" s="27"/>
      <c r="G38" s="27" t="s">
        <v>45</v>
      </c>
      <c r="H38" s="213"/>
      <c r="I38" s="27" t="s">
        <v>45</v>
      </c>
      <c r="J38" s="213"/>
      <c r="K38" s="27" t="s">
        <v>45</v>
      </c>
      <c r="L38" s="213"/>
      <c r="M38" s="27" t="s">
        <v>45</v>
      </c>
      <c r="N38" s="213"/>
      <c r="O38" s="27" t="s">
        <v>45</v>
      </c>
      <c r="P38" s="27" t="s">
        <v>45</v>
      </c>
      <c r="Q38" s="213"/>
      <c r="R38" s="27" t="s">
        <v>45</v>
      </c>
      <c r="S38" s="213"/>
      <c r="T38" s="27" t="s">
        <v>45</v>
      </c>
      <c r="U38" s="213"/>
      <c r="V38" s="27" t="s">
        <v>45</v>
      </c>
      <c r="W38" s="213"/>
      <c r="X38" s="27" t="s">
        <v>45</v>
      </c>
      <c r="Y38" s="27" t="s">
        <v>45</v>
      </c>
      <c r="Z38" s="213"/>
      <c r="AA38" s="27" t="s">
        <v>45</v>
      </c>
      <c r="AB38" s="213"/>
      <c r="AC38" s="27" t="s">
        <v>45</v>
      </c>
      <c r="AD38" s="27" t="s">
        <v>45</v>
      </c>
      <c r="AE38" s="27" t="s">
        <v>45</v>
      </c>
      <c r="AF38" s="213"/>
      <c r="AG38" s="27" t="s">
        <v>45</v>
      </c>
      <c r="AH38" s="27" t="s">
        <v>45</v>
      </c>
      <c r="AI38" s="213"/>
    </row>
    <row r="39" spans="1:35" ht="13.5" customHeight="1" x14ac:dyDescent="0.25">
      <c r="A39" s="33" t="s">
        <v>122</v>
      </c>
      <c r="B39" s="27" t="s">
        <v>45</v>
      </c>
      <c r="C39" s="213">
        <f>(1000*C7)/((((C35+C36)/2)+273)*(C35-C36))</f>
        <v>86.532593555359895</v>
      </c>
      <c r="D39" s="27" t="s">
        <v>45</v>
      </c>
      <c r="E39" s="213">
        <f>(1000*E7)/((((E35+E36)/2)+273)*(E35-E36))</f>
        <v>70.407593961920185</v>
      </c>
      <c r="F39" s="27"/>
      <c r="G39" s="27" t="s">
        <v>45</v>
      </c>
      <c r="H39" s="213">
        <f>(1000*H7)/((((H35+H36)/2)+273)*(H35-H36))</f>
        <v>476.94059669157173</v>
      </c>
      <c r="I39" s="27" t="s">
        <v>45</v>
      </c>
      <c r="J39" s="213">
        <f t="shared" ref="J39:L39" si="68">(1000*J7)/((((J35+J36)/2)+273)*(J35-J36))</f>
        <v>37.370052423553382</v>
      </c>
      <c r="K39" s="27" t="s">
        <v>45</v>
      </c>
      <c r="L39" s="213">
        <f t="shared" si="68"/>
        <v>59.822924144532188</v>
      </c>
      <c r="M39" s="27" t="s">
        <v>45</v>
      </c>
      <c r="N39" s="213">
        <f t="shared" ref="N39" si="69">(1000*N7)/((((N35+N36)/2)+273)*(N35-N36))</f>
        <v>55.74292757156968</v>
      </c>
      <c r="O39" s="27" t="s">
        <v>45</v>
      </c>
      <c r="P39" s="27" t="s">
        <v>45</v>
      </c>
      <c r="Q39" s="213">
        <f t="shared" ref="Q39:S39" si="70">(1000*Q7)/((((Q35+Q36)/2)+273)*(Q35-Q36))</f>
        <v>69.869139635742712</v>
      </c>
      <c r="R39" s="27" t="s">
        <v>45</v>
      </c>
      <c r="S39" s="213">
        <f t="shared" si="70"/>
        <v>21.846260384081202</v>
      </c>
      <c r="T39" s="27" t="s">
        <v>45</v>
      </c>
      <c r="U39" s="213">
        <f t="shared" ref="U39:W39" si="71">(1000*U7)/((((U35+U36)/2)+273)*(U35-U36))</f>
        <v>37.509851432448215</v>
      </c>
      <c r="V39" s="27" t="s">
        <v>45</v>
      </c>
      <c r="W39" s="213">
        <f t="shared" si="71"/>
        <v>55.91131682192848</v>
      </c>
      <c r="X39" s="27" t="s">
        <v>45</v>
      </c>
      <c r="Y39" s="27" t="s">
        <v>45</v>
      </c>
      <c r="Z39" s="213">
        <f t="shared" ref="Z39:AB39" si="72">(1000*Z7)/((((Z35+Z36)/2)+273)*(Z35-Z36))</f>
        <v>94.725938806506832</v>
      </c>
      <c r="AA39" s="27" t="s">
        <v>45</v>
      </c>
      <c r="AB39" s="213">
        <f t="shared" si="72"/>
        <v>45.418885998596139</v>
      </c>
      <c r="AC39" s="27" t="s">
        <v>45</v>
      </c>
      <c r="AD39" s="27" t="s">
        <v>45</v>
      </c>
      <c r="AE39" s="27" t="s">
        <v>45</v>
      </c>
      <c r="AF39" s="213">
        <f t="shared" ref="AF39:AI39" si="73">(1000*AF7)/((((AF35+AF36)/2)+273)*(AF35-AF36))</f>
        <v>16.392199771738621</v>
      </c>
      <c r="AG39" s="27" t="s">
        <v>45</v>
      </c>
      <c r="AH39" s="27" t="s">
        <v>45</v>
      </c>
      <c r="AI39" s="213">
        <f t="shared" si="73"/>
        <v>75.531271006088787</v>
      </c>
    </row>
    <row r="40" spans="1:35" ht="13.5" customHeight="1" x14ac:dyDescent="0.25">
      <c r="A40" s="7" t="s">
        <v>1938</v>
      </c>
      <c r="B40" s="27" t="s">
        <v>45</v>
      </c>
      <c r="D40" s="27" t="s">
        <v>45</v>
      </c>
      <c r="E40" s="27"/>
      <c r="F40" s="27"/>
      <c r="G40" s="27" t="s">
        <v>45</v>
      </c>
      <c r="H40" s="27"/>
      <c r="I40" s="27" t="s">
        <v>45</v>
      </c>
      <c r="J40" s="27"/>
      <c r="K40" s="27" t="s">
        <v>45</v>
      </c>
      <c r="L40" s="27"/>
      <c r="M40" s="27" t="s">
        <v>45</v>
      </c>
      <c r="N40" s="27"/>
      <c r="O40" s="27" t="s">
        <v>45</v>
      </c>
      <c r="P40" s="27" t="s">
        <v>45</v>
      </c>
      <c r="Q40" s="27"/>
      <c r="R40" s="27" t="s">
        <v>45</v>
      </c>
      <c r="S40" s="27"/>
      <c r="T40" s="27" t="s">
        <v>45</v>
      </c>
      <c r="U40" s="27"/>
      <c r="V40" s="27" t="s">
        <v>45</v>
      </c>
      <c r="W40" s="27"/>
      <c r="X40" s="27" t="s">
        <v>45</v>
      </c>
      <c r="Y40" s="27" t="s">
        <v>45</v>
      </c>
      <c r="Z40" s="27"/>
      <c r="AA40" s="27" t="s">
        <v>45</v>
      </c>
      <c r="AB40" s="27"/>
      <c r="AC40" s="27" t="s">
        <v>45</v>
      </c>
      <c r="AD40" s="27" t="s">
        <v>45</v>
      </c>
      <c r="AE40" s="27" t="s">
        <v>45</v>
      </c>
      <c r="AF40" s="27" t="s">
        <v>45</v>
      </c>
      <c r="AG40" s="27" t="s">
        <v>45</v>
      </c>
      <c r="AH40" s="27" t="s">
        <v>45</v>
      </c>
    </row>
    <row r="41" spans="1:35" ht="13.5" customHeight="1" x14ac:dyDescent="0.25">
      <c r="D41" s="145"/>
      <c r="E41" s="145"/>
      <c r="F41" s="145"/>
      <c r="G41" s="145"/>
      <c r="H41" s="145"/>
      <c r="AH41" s="145"/>
    </row>
    <row r="42" spans="1:35" ht="13.5" customHeight="1" x14ac:dyDescent="0.25">
      <c r="D42" s="145"/>
      <c r="E42" s="145"/>
      <c r="F42" s="145"/>
      <c r="G42" s="145"/>
      <c r="H42" s="145"/>
      <c r="AH42" s="145"/>
    </row>
    <row r="43" spans="1:35" ht="13.5" customHeight="1" x14ac:dyDescent="0.25">
      <c r="D43" s="145"/>
      <c r="E43" s="145"/>
      <c r="F43" s="145"/>
      <c r="G43" s="145"/>
      <c r="H43" s="145"/>
      <c r="AH43" s="145"/>
    </row>
    <row r="44" spans="1:35" ht="13.5" customHeight="1" x14ac:dyDescent="0.25">
      <c r="D44" s="145"/>
      <c r="E44" s="145"/>
      <c r="F44" s="145"/>
      <c r="G44" s="145"/>
      <c r="H44" s="145"/>
      <c r="AH44" s="145"/>
    </row>
    <row r="45" spans="1:35" ht="13.5" customHeight="1" x14ac:dyDescent="0.25">
      <c r="D45" s="145"/>
      <c r="E45" s="145"/>
      <c r="F45" s="145"/>
      <c r="G45" s="145"/>
      <c r="H45" s="145"/>
      <c r="AH45" s="145"/>
    </row>
    <row r="46" spans="1:35" ht="13.5" customHeight="1" x14ac:dyDescent="0.25">
      <c r="D46" s="145"/>
      <c r="E46" s="145"/>
      <c r="F46" s="145"/>
      <c r="G46" s="145"/>
      <c r="H46" s="145"/>
      <c r="AH46" s="145"/>
    </row>
    <row r="47" spans="1:35" ht="13.5" customHeight="1" x14ac:dyDescent="0.25">
      <c r="D47" s="145"/>
      <c r="E47" s="145"/>
      <c r="F47" s="145"/>
      <c r="G47" s="145"/>
      <c r="H47" s="145"/>
      <c r="AH47" s="145"/>
    </row>
    <row r="48" spans="1:35" ht="13.5" customHeight="1" x14ac:dyDescent="0.25">
      <c r="D48" s="145"/>
      <c r="E48" s="145"/>
      <c r="F48" s="145"/>
      <c r="G48" s="156"/>
      <c r="H48" s="156"/>
      <c r="AH48" s="145"/>
    </row>
    <row r="49" spans="4:34" ht="13.5" customHeight="1" x14ac:dyDescent="0.25">
      <c r="D49" s="145"/>
      <c r="E49" s="145"/>
      <c r="F49" s="145"/>
      <c r="G49" s="145"/>
      <c r="H49" s="145"/>
      <c r="AH49" s="145"/>
    </row>
    <row r="50" spans="4:34" ht="13.5" customHeight="1" x14ac:dyDescent="0.25">
      <c r="D50" s="145"/>
      <c r="E50" s="145"/>
      <c r="F50" s="145"/>
      <c r="G50" s="145"/>
      <c r="H50" s="145"/>
      <c r="AH50" s="145"/>
    </row>
    <row r="51" spans="4:34" ht="13.5" customHeight="1" x14ac:dyDescent="0.25">
      <c r="D51" s="145"/>
      <c r="E51" s="145"/>
      <c r="F51" s="145"/>
      <c r="G51" s="145"/>
      <c r="H51" s="145"/>
      <c r="AH51" s="145"/>
    </row>
    <row r="52" spans="4:34" ht="13.5" customHeight="1" x14ac:dyDescent="0.25">
      <c r="D52" s="145"/>
      <c r="E52" s="145"/>
      <c r="F52" s="145"/>
      <c r="G52" s="145"/>
      <c r="H52" s="145"/>
      <c r="AH52" s="145"/>
    </row>
    <row r="53" spans="4:34" ht="13.5" customHeight="1" x14ac:dyDescent="0.25">
      <c r="D53" s="145"/>
      <c r="E53" s="145"/>
      <c r="F53" s="145"/>
      <c r="G53" s="5"/>
      <c r="H53" s="5"/>
      <c r="AH53" s="145"/>
    </row>
    <row r="54" spans="4:34" ht="13.5" customHeight="1" x14ac:dyDescent="0.25">
      <c r="D54" s="145"/>
      <c r="E54" s="145"/>
      <c r="F54" s="145"/>
      <c r="G54" s="5"/>
      <c r="H54" s="5"/>
      <c r="AH54" s="145"/>
    </row>
    <row r="55" spans="4:34" ht="13.5" customHeight="1" x14ac:dyDescent="0.25">
      <c r="D55" s="145"/>
      <c r="E55" s="145"/>
      <c r="F55" s="145"/>
      <c r="G55" s="5"/>
      <c r="H55" s="5"/>
      <c r="AH55" s="145"/>
    </row>
    <row r="56" spans="4:34" ht="13.5" customHeight="1" x14ac:dyDescent="0.25">
      <c r="D56" s="145"/>
      <c r="E56" s="145"/>
      <c r="F56" s="145"/>
      <c r="G56" s="5"/>
      <c r="H56" s="5"/>
      <c r="AH56" s="145"/>
    </row>
    <row r="57" spans="4:34" ht="13.5" customHeight="1" x14ac:dyDescent="0.25">
      <c r="D57" s="145"/>
      <c r="E57" s="145"/>
      <c r="F57" s="145"/>
      <c r="G57" s="5"/>
      <c r="H57" s="5"/>
      <c r="AH57" s="145"/>
    </row>
    <row r="58" spans="4:34" ht="13.5" customHeight="1" x14ac:dyDescent="0.25">
      <c r="D58" s="145"/>
      <c r="E58" s="145"/>
      <c r="F58" s="145"/>
      <c r="G58" s="5"/>
      <c r="H58" s="5"/>
      <c r="AH58" s="145"/>
    </row>
    <row r="59" spans="4:34" ht="13.5" customHeight="1" x14ac:dyDescent="0.25">
      <c r="D59" s="145"/>
      <c r="E59" s="145"/>
      <c r="F59" s="145"/>
      <c r="G59" s="5"/>
      <c r="H59" s="5"/>
      <c r="AH59" s="145"/>
    </row>
    <row r="60" spans="4:34" ht="13.5" customHeight="1" x14ac:dyDescent="0.25">
      <c r="D60" s="145"/>
      <c r="E60" s="145"/>
      <c r="F60" s="145"/>
      <c r="G60" s="5"/>
      <c r="H60" s="5"/>
      <c r="AH60" s="145"/>
    </row>
    <row r="61" spans="4:34" ht="13.5" customHeight="1" x14ac:dyDescent="0.25">
      <c r="D61" s="145"/>
      <c r="E61" s="145"/>
      <c r="F61" s="145"/>
      <c r="G61" s="5"/>
      <c r="H61" s="5"/>
      <c r="AH61" s="145"/>
    </row>
    <row r="62" spans="4:34" ht="13.5" customHeight="1" x14ac:dyDescent="0.25">
      <c r="D62" s="145"/>
      <c r="E62" s="145"/>
      <c r="F62" s="145"/>
      <c r="G62" s="5"/>
      <c r="H62" s="5"/>
      <c r="AH62" s="145"/>
    </row>
    <row r="63" spans="4:34" ht="13.5" customHeight="1" x14ac:dyDescent="0.25">
      <c r="D63" s="145"/>
      <c r="E63" s="145"/>
      <c r="F63" s="145"/>
      <c r="G63" s="5"/>
      <c r="H63" s="5"/>
      <c r="AH63" s="145"/>
    </row>
  </sheetData>
  <sortState columnSort="1" ref="C2:Q37">
    <sortCondition ref="C2:Q2"/>
  </sortState>
  <pageMargins left="0.7" right="0.7" top="0.75" bottom="0.75" header="0.3" footer="0.3"/>
  <pageSetup paperSize="9" orientation="portrait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H26" sqref="H26"/>
    </sheetView>
  </sheetViews>
  <sheetFormatPr baseColWidth="10" defaultRowHeight="15" x14ac:dyDescent="0.25"/>
  <cols>
    <col min="1" max="1" width="24.85546875" customWidth="1"/>
    <col min="2" max="2" width="11.42578125" style="259"/>
    <col min="3" max="3" width="21.140625" style="259" customWidth="1"/>
    <col min="4" max="4" width="16" style="259" customWidth="1"/>
    <col min="5" max="6" width="11.42578125" style="259"/>
    <col min="7" max="7" width="24" style="259" customWidth="1"/>
    <col min="8" max="8" width="15.5703125" style="259" customWidth="1"/>
  </cols>
  <sheetData>
    <row r="1" spans="1:9" s="258" customFormat="1" ht="28.5" x14ac:dyDescent="0.25">
      <c r="A1" s="260" t="s">
        <v>2356</v>
      </c>
      <c r="B1" s="260" t="s">
        <v>2357</v>
      </c>
      <c r="C1" s="261" t="s">
        <v>2374</v>
      </c>
      <c r="D1" s="260" t="s">
        <v>2401</v>
      </c>
      <c r="E1" s="260" t="s">
        <v>2394</v>
      </c>
      <c r="F1" s="260" t="s">
        <v>2378</v>
      </c>
      <c r="G1" s="262" t="s">
        <v>2359</v>
      </c>
      <c r="H1" s="260" t="s">
        <v>2392</v>
      </c>
      <c r="I1" s="262" t="s">
        <v>2358</v>
      </c>
    </row>
    <row r="2" spans="1:9" ht="36" x14ac:dyDescent="0.25">
      <c r="A2" s="246" t="s">
        <v>2365</v>
      </c>
      <c r="B2" s="257">
        <v>1989</v>
      </c>
      <c r="C2" s="249"/>
      <c r="D2" s="248"/>
      <c r="E2" s="248"/>
      <c r="F2" s="248"/>
      <c r="G2" s="257" t="s">
        <v>2360</v>
      </c>
      <c r="H2" s="257" t="s">
        <v>2381</v>
      </c>
      <c r="I2" s="247" t="s">
        <v>2361</v>
      </c>
    </row>
    <row r="3" spans="1:9" ht="36" x14ac:dyDescent="0.25">
      <c r="A3" s="246" t="s">
        <v>2372</v>
      </c>
      <c r="B3" s="257">
        <v>1991</v>
      </c>
      <c r="C3" s="249"/>
      <c r="D3" s="248"/>
      <c r="E3" s="248"/>
      <c r="F3" s="248" t="s">
        <v>2385</v>
      </c>
      <c r="G3" s="257" t="s">
        <v>2379</v>
      </c>
      <c r="H3" s="257" t="s">
        <v>2380</v>
      </c>
      <c r="I3" s="247" t="s">
        <v>2377</v>
      </c>
    </row>
    <row r="4" spans="1:9" ht="36" x14ac:dyDescent="0.25">
      <c r="A4" s="246" t="s">
        <v>2372</v>
      </c>
      <c r="B4" s="257">
        <v>1992</v>
      </c>
      <c r="C4" s="249"/>
      <c r="D4" s="248"/>
      <c r="E4" s="248"/>
      <c r="F4" s="248" t="s">
        <v>2386</v>
      </c>
      <c r="G4" s="257" t="s">
        <v>2379</v>
      </c>
      <c r="H4" s="257" t="s">
        <v>2388</v>
      </c>
      <c r="I4" s="247" t="s">
        <v>2387</v>
      </c>
    </row>
    <row r="5" spans="1:9" ht="24" x14ac:dyDescent="0.25">
      <c r="A5" s="246" t="s">
        <v>2372</v>
      </c>
      <c r="B5" s="257">
        <v>1996</v>
      </c>
      <c r="C5" s="249" t="s">
        <v>2375</v>
      </c>
      <c r="D5" s="248"/>
      <c r="E5" s="248"/>
      <c r="F5" s="248"/>
      <c r="G5" s="257" t="s">
        <v>2376</v>
      </c>
      <c r="H5" s="257" t="s">
        <v>2393</v>
      </c>
      <c r="I5" s="247" t="s">
        <v>2373</v>
      </c>
    </row>
    <row r="6" spans="1:9" ht="24" x14ac:dyDescent="0.25">
      <c r="A6" s="246" t="s">
        <v>2389</v>
      </c>
      <c r="B6" s="257" t="s">
        <v>2396</v>
      </c>
      <c r="C6" s="249" t="s">
        <v>2391</v>
      </c>
      <c r="D6" s="248"/>
      <c r="E6" s="248">
        <v>14</v>
      </c>
      <c r="F6" s="248"/>
      <c r="G6" s="257"/>
      <c r="H6" s="257" t="s">
        <v>2395</v>
      </c>
      <c r="I6" s="247" t="s">
        <v>2390</v>
      </c>
    </row>
    <row r="7" spans="1:9" x14ac:dyDescent="0.25">
      <c r="A7" s="246" t="s">
        <v>2368</v>
      </c>
      <c r="B7" s="257">
        <v>1970</v>
      </c>
      <c r="C7" s="249"/>
      <c r="D7" s="248"/>
      <c r="E7" s="248"/>
      <c r="F7" s="248"/>
      <c r="G7" s="257" t="s">
        <v>2370</v>
      </c>
      <c r="H7" s="257" t="s">
        <v>2384</v>
      </c>
      <c r="I7" s="247" t="s">
        <v>2369</v>
      </c>
    </row>
    <row r="8" spans="1:9" x14ac:dyDescent="0.25">
      <c r="A8" s="246" t="s">
        <v>2410</v>
      </c>
      <c r="B8" s="257">
        <v>1981</v>
      </c>
      <c r="C8" s="249"/>
      <c r="D8" s="248" t="s">
        <v>2412</v>
      </c>
      <c r="E8" s="248" t="s">
        <v>2413</v>
      </c>
      <c r="F8" s="248"/>
      <c r="G8" s="257" t="s">
        <v>2414</v>
      </c>
      <c r="H8" s="257" t="s">
        <v>2415</v>
      </c>
      <c r="I8" s="247" t="s">
        <v>2411</v>
      </c>
    </row>
    <row r="9" spans="1:9" x14ac:dyDescent="0.25">
      <c r="A9" s="246" t="s">
        <v>2404</v>
      </c>
      <c r="B9" s="257">
        <v>1967</v>
      </c>
      <c r="C9" s="249"/>
      <c r="D9" s="248"/>
      <c r="E9" s="248"/>
      <c r="F9" s="248"/>
      <c r="G9" s="257"/>
      <c r="H9" s="257" t="s">
        <v>2406</v>
      </c>
      <c r="I9" s="247" t="s">
        <v>2405</v>
      </c>
    </row>
    <row r="10" spans="1:9" x14ac:dyDescent="0.25">
      <c r="A10" s="246" t="s">
        <v>2404</v>
      </c>
      <c r="B10" s="257">
        <v>1973</v>
      </c>
      <c r="C10" s="249"/>
      <c r="D10" s="248"/>
      <c r="E10" s="248"/>
      <c r="F10" s="248"/>
      <c r="G10" s="257"/>
      <c r="H10" s="257" t="s">
        <v>2406</v>
      </c>
      <c r="I10" s="247" t="s">
        <v>2405</v>
      </c>
    </row>
    <row r="11" spans="1:9" x14ac:dyDescent="0.25">
      <c r="A11" s="246" t="s">
        <v>2397</v>
      </c>
      <c r="B11" s="257" t="s">
        <v>2403</v>
      </c>
      <c r="C11" s="249"/>
      <c r="D11" s="248" t="s">
        <v>2402</v>
      </c>
      <c r="E11" s="248"/>
      <c r="F11" s="248">
        <v>57</v>
      </c>
      <c r="G11" s="257" t="s">
        <v>2400</v>
      </c>
      <c r="H11" s="257" t="s">
        <v>2399</v>
      </c>
      <c r="I11" s="247" t="s">
        <v>2398</v>
      </c>
    </row>
    <row r="12" spans="1:9" ht="24" x14ac:dyDescent="0.25">
      <c r="A12" s="246" t="s">
        <v>2407</v>
      </c>
      <c r="B12" s="257">
        <v>1969</v>
      </c>
      <c r="C12" s="249"/>
      <c r="D12" s="248"/>
      <c r="E12" s="248"/>
      <c r="F12" s="248"/>
      <c r="G12" s="257" t="s">
        <v>2408</v>
      </c>
      <c r="H12" s="257">
        <v>15</v>
      </c>
      <c r="I12" s="247" t="s">
        <v>2409</v>
      </c>
    </row>
    <row r="13" spans="1:9" x14ac:dyDescent="0.25">
      <c r="A13" s="246" t="s">
        <v>2367</v>
      </c>
      <c r="B13" s="257">
        <v>1968</v>
      </c>
      <c r="C13" s="249"/>
      <c r="D13" s="248"/>
      <c r="E13" s="248"/>
      <c r="F13" s="248"/>
      <c r="G13" s="257" t="s">
        <v>2371</v>
      </c>
      <c r="H13" s="257" t="s">
        <v>2383</v>
      </c>
      <c r="I13" s="247" t="s">
        <v>2364</v>
      </c>
    </row>
    <row r="14" spans="1:9" ht="24" x14ac:dyDescent="0.25">
      <c r="A14" s="246" t="s">
        <v>2366</v>
      </c>
      <c r="B14" s="257">
        <v>1988</v>
      </c>
      <c r="C14" s="249"/>
      <c r="D14" s="248"/>
      <c r="E14" s="248"/>
      <c r="F14" s="248"/>
      <c r="G14" s="257" t="s">
        <v>2363</v>
      </c>
      <c r="H14" s="257" t="s">
        <v>2382</v>
      </c>
      <c r="I14" s="247" t="s">
        <v>2362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G64"/>
  <sheetViews>
    <sheetView workbookViewId="0">
      <pane xSplit="1" ySplit="3" topLeftCell="B19" activePane="bottomRight" state="frozen"/>
      <selection pane="topRight" activeCell="B1" sqref="B1"/>
      <selection pane="bottomLeft" activeCell="A4" sqref="A4"/>
      <selection pane="bottomRight" activeCell="BS25" sqref="BS25"/>
    </sheetView>
  </sheetViews>
  <sheetFormatPr baseColWidth="10" defaultRowHeight="12.75" x14ac:dyDescent="0.25"/>
  <cols>
    <col min="1" max="1" width="32.28515625" style="13" customWidth="1"/>
    <col min="2" max="2" width="12.5703125" style="9" customWidth="1"/>
    <col min="3" max="11" width="11.42578125" style="9"/>
    <col min="12" max="12" width="13.7109375" style="9" customWidth="1"/>
    <col min="13" max="58" width="11.42578125" style="9"/>
    <col min="59" max="60" width="15.7109375" style="9" customWidth="1"/>
    <col min="61" max="70" width="11.42578125" style="9"/>
    <col min="71" max="71" width="11.42578125" style="41"/>
    <col min="72" max="16384" width="11.42578125" style="9"/>
  </cols>
  <sheetData>
    <row r="1" spans="1:163" x14ac:dyDescent="0.25">
      <c r="A1" s="4" t="s">
        <v>24</v>
      </c>
      <c r="B1" s="14"/>
      <c r="C1" s="14"/>
      <c r="D1" s="14"/>
    </row>
    <row r="2" spans="1:163" s="3" customFormat="1" ht="51" x14ac:dyDescent="0.25">
      <c r="A2" s="6" t="s">
        <v>23</v>
      </c>
      <c r="B2" s="3" t="s">
        <v>869</v>
      </c>
      <c r="C2" s="3" t="s">
        <v>869</v>
      </c>
      <c r="D2" s="3" t="s">
        <v>50</v>
      </c>
      <c r="E2" s="3" t="s">
        <v>80</v>
      </c>
      <c r="F2" s="3" t="s">
        <v>80</v>
      </c>
      <c r="G2" s="3" t="s">
        <v>64</v>
      </c>
      <c r="H2" s="3" t="s">
        <v>65</v>
      </c>
      <c r="I2" s="3" t="s">
        <v>1146</v>
      </c>
      <c r="J2" s="3" t="s">
        <v>1933</v>
      </c>
      <c r="K2" s="3" t="s">
        <v>1116</v>
      </c>
      <c r="L2" s="3" t="s">
        <v>1116</v>
      </c>
      <c r="M2" s="3" t="s">
        <v>1116</v>
      </c>
      <c r="N2" s="3" t="s">
        <v>1116</v>
      </c>
      <c r="O2" s="3" t="s">
        <v>66</v>
      </c>
      <c r="P2" s="3" t="s">
        <v>1086</v>
      </c>
      <c r="Q2" s="3" t="s">
        <v>1086</v>
      </c>
      <c r="R2" s="3" t="s">
        <v>806</v>
      </c>
      <c r="S2" s="3" t="s">
        <v>806</v>
      </c>
      <c r="T2" s="3" t="s">
        <v>806</v>
      </c>
      <c r="U2" s="3" t="s">
        <v>1079</v>
      </c>
      <c r="V2" s="3" t="s">
        <v>1079</v>
      </c>
      <c r="W2" s="3" t="s">
        <v>67</v>
      </c>
      <c r="X2" s="3" t="s">
        <v>62</v>
      </c>
      <c r="Y2" s="3" t="s">
        <v>62</v>
      </c>
      <c r="Z2" s="3" t="s">
        <v>72</v>
      </c>
      <c r="AA2" s="3" t="s">
        <v>72</v>
      </c>
      <c r="AB2" s="3" t="s">
        <v>55</v>
      </c>
      <c r="AC2" s="3" t="s">
        <v>70</v>
      </c>
      <c r="AD2" s="3" t="s">
        <v>1270</v>
      </c>
      <c r="AE2" s="3" t="s">
        <v>1270</v>
      </c>
      <c r="AF2" s="3" t="s">
        <v>82</v>
      </c>
      <c r="AG2" s="3" t="s">
        <v>82</v>
      </c>
      <c r="AH2" s="3" t="s">
        <v>82</v>
      </c>
      <c r="AI2" s="3" t="s">
        <v>82</v>
      </c>
      <c r="AJ2" s="3" t="s">
        <v>1158</v>
      </c>
      <c r="AK2" s="3" t="s">
        <v>84</v>
      </c>
      <c r="AL2" s="3" t="s">
        <v>84</v>
      </c>
      <c r="AM2" s="3" t="s">
        <v>84</v>
      </c>
      <c r="AN2" s="3" t="s">
        <v>1269</v>
      </c>
      <c r="AO2" s="3" t="s">
        <v>1269</v>
      </c>
      <c r="AP2" s="3" t="s">
        <v>1273</v>
      </c>
      <c r="AQ2" s="3" t="s">
        <v>1273</v>
      </c>
      <c r="AR2" s="3" t="s">
        <v>913</v>
      </c>
      <c r="AS2" s="3" t="s">
        <v>1272</v>
      </c>
      <c r="AT2" s="3" t="s">
        <v>1272</v>
      </c>
      <c r="AU2" s="3" t="s">
        <v>1081</v>
      </c>
      <c r="AV2" s="3" t="s">
        <v>1081</v>
      </c>
      <c r="AW2" s="3" t="s">
        <v>85</v>
      </c>
      <c r="AX2" s="3" t="s">
        <v>798</v>
      </c>
      <c r="AY2" s="3" t="s">
        <v>798</v>
      </c>
      <c r="AZ2" s="3" t="s">
        <v>71</v>
      </c>
      <c r="BA2" s="3" t="s">
        <v>59</v>
      </c>
      <c r="BB2" s="3" t="s">
        <v>59</v>
      </c>
      <c r="BC2" s="3" t="s">
        <v>1152</v>
      </c>
      <c r="BD2" s="3" t="s">
        <v>1152</v>
      </c>
      <c r="BE2" s="3" t="s">
        <v>81</v>
      </c>
      <c r="BF2" s="3" t="s">
        <v>812</v>
      </c>
      <c r="BG2" s="3" t="s">
        <v>812</v>
      </c>
      <c r="BH2" s="3" t="s">
        <v>812</v>
      </c>
      <c r="BI2" s="3" t="s">
        <v>809</v>
      </c>
      <c r="BJ2" s="3" t="s">
        <v>809</v>
      </c>
      <c r="BK2" s="3" t="s">
        <v>809</v>
      </c>
      <c r="BL2" s="3" t="s">
        <v>1082</v>
      </c>
      <c r="BM2" s="3" t="s">
        <v>1082</v>
      </c>
      <c r="BN2" s="3" t="s">
        <v>803</v>
      </c>
      <c r="BO2" s="3" t="s">
        <v>803</v>
      </c>
      <c r="BP2" s="3" t="s">
        <v>74</v>
      </c>
      <c r="BQ2" s="3" t="s">
        <v>74</v>
      </c>
      <c r="BR2" s="3" t="s">
        <v>88</v>
      </c>
      <c r="BS2" s="62" t="s">
        <v>1130</v>
      </c>
      <c r="BT2" s="3" t="s">
        <v>914</v>
      </c>
      <c r="BU2" s="3" t="s">
        <v>93</v>
      </c>
      <c r="BV2" s="3" t="s">
        <v>90</v>
      </c>
      <c r="BW2" s="3" t="s">
        <v>73</v>
      </c>
      <c r="BX2" s="3" t="s">
        <v>51</v>
      </c>
      <c r="BY2" s="3" t="s">
        <v>83</v>
      </c>
      <c r="BZ2" s="3" t="s">
        <v>89</v>
      </c>
      <c r="CA2" s="3" t="s">
        <v>89</v>
      </c>
      <c r="CB2" s="3" t="s">
        <v>87</v>
      </c>
      <c r="CC2" s="3" t="s">
        <v>86</v>
      </c>
      <c r="CD2" s="3" t="s">
        <v>60</v>
      </c>
      <c r="CE2" s="3" t="s">
        <v>1120</v>
      </c>
      <c r="CF2" s="3" t="s">
        <v>57</v>
      </c>
      <c r="CG2" s="3" t="s">
        <v>58</v>
      </c>
      <c r="CH2" s="14" t="s">
        <v>41</v>
      </c>
      <c r="CI2" s="14" t="s">
        <v>911</v>
      </c>
      <c r="CJ2" s="14" t="s">
        <v>917</v>
      </c>
      <c r="CK2" s="14" t="s">
        <v>799</v>
      </c>
      <c r="CL2" s="3" t="s">
        <v>77</v>
      </c>
    </row>
    <row r="3" spans="1:163" x14ac:dyDescent="0.25">
      <c r="A3" s="4" t="s">
        <v>25</v>
      </c>
      <c r="CH3" s="14"/>
      <c r="CI3" s="14"/>
      <c r="CJ3" s="14"/>
      <c r="CK3" s="14"/>
    </row>
    <row r="4" spans="1:163" ht="25.5" x14ac:dyDescent="0.25">
      <c r="A4" s="4" t="s">
        <v>1143</v>
      </c>
      <c r="B4" s="9" t="s">
        <v>869</v>
      </c>
      <c r="C4" s="9" t="s">
        <v>869</v>
      </c>
      <c r="D4" s="9" t="s">
        <v>799</v>
      </c>
      <c r="E4" s="9" t="s">
        <v>1144</v>
      </c>
      <c r="F4" s="9" t="s">
        <v>1144</v>
      </c>
      <c r="G4" s="9" t="s">
        <v>799</v>
      </c>
      <c r="H4" s="9" t="s">
        <v>799</v>
      </c>
      <c r="I4" s="9" t="s">
        <v>1147</v>
      </c>
      <c r="J4" s="9" t="s">
        <v>1154</v>
      </c>
      <c r="K4" s="9" t="s">
        <v>1116</v>
      </c>
      <c r="L4" s="9" t="s">
        <v>1116</v>
      </c>
      <c r="M4" s="9" t="s">
        <v>1116</v>
      </c>
      <c r="N4" s="9" t="s">
        <v>1116</v>
      </c>
      <c r="O4" s="9" t="s">
        <v>1147</v>
      </c>
      <c r="P4" s="9" t="s">
        <v>1086</v>
      </c>
      <c r="Q4" s="9" t="s">
        <v>1086</v>
      </c>
      <c r="R4" s="9" t="s">
        <v>799</v>
      </c>
      <c r="S4" s="9" t="s">
        <v>799</v>
      </c>
      <c r="T4" s="9" t="s">
        <v>799</v>
      </c>
      <c r="U4" s="9" t="s">
        <v>1148</v>
      </c>
      <c r="V4" s="9" t="s">
        <v>1148</v>
      </c>
      <c r="W4" s="9" t="s">
        <v>799</v>
      </c>
      <c r="X4" s="9" t="s">
        <v>799</v>
      </c>
      <c r="Y4" s="9" t="s">
        <v>799</v>
      </c>
      <c r="Z4" s="9" t="s">
        <v>1149</v>
      </c>
      <c r="AA4" s="9" t="s">
        <v>1149</v>
      </c>
      <c r="AB4" s="9" t="s">
        <v>1150</v>
      </c>
      <c r="AC4" s="9" t="s">
        <v>799</v>
      </c>
      <c r="AD4" s="9" t="s">
        <v>1271</v>
      </c>
      <c r="AE4" s="9" t="s">
        <v>78</v>
      </c>
      <c r="AF4" s="9" t="s">
        <v>82</v>
      </c>
      <c r="AG4" s="9" t="s">
        <v>82</v>
      </c>
      <c r="AH4" s="9" t="s">
        <v>82</v>
      </c>
      <c r="AI4" s="9" t="s">
        <v>82</v>
      </c>
      <c r="AJ4" s="9" t="s">
        <v>1157</v>
      </c>
      <c r="AK4" s="9" t="s">
        <v>799</v>
      </c>
      <c r="AL4" s="9" t="s">
        <v>799</v>
      </c>
      <c r="AM4" s="9" t="s">
        <v>799</v>
      </c>
      <c r="AN4" s="9" t="s">
        <v>1116</v>
      </c>
      <c r="AO4" s="9" t="s">
        <v>1116</v>
      </c>
      <c r="AP4" s="9" t="s">
        <v>1116</v>
      </c>
      <c r="AQ4" s="9" t="s">
        <v>1116</v>
      </c>
      <c r="AR4" s="9" t="s">
        <v>1151</v>
      </c>
      <c r="AS4" s="9" t="s">
        <v>1272</v>
      </c>
      <c r="AT4" s="9" t="s">
        <v>1272</v>
      </c>
      <c r="AU4" s="9" t="s">
        <v>799</v>
      </c>
      <c r="AV4" s="9" t="s">
        <v>799</v>
      </c>
      <c r="AW4" s="9" t="s">
        <v>82</v>
      </c>
      <c r="AX4" s="9" t="s">
        <v>799</v>
      </c>
      <c r="AY4" s="9" t="s">
        <v>799</v>
      </c>
      <c r="AZ4" s="9" t="s">
        <v>799</v>
      </c>
      <c r="BA4" s="9" t="s">
        <v>1271</v>
      </c>
      <c r="BB4" s="9" t="s">
        <v>1271</v>
      </c>
      <c r="BC4" s="9" t="s">
        <v>1152</v>
      </c>
      <c r="BD4" s="9" t="s">
        <v>1152</v>
      </c>
      <c r="BE4" s="9" t="s">
        <v>1153</v>
      </c>
      <c r="BF4" s="9" t="s">
        <v>812</v>
      </c>
      <c r="BG4" s="9" t="s">
        <v>812</v>
      </c>
      <c r="BH4" s="9" t="s">
        <v>812</v>
      </c>
      <c r="BI4" s="9" t="s">
        <v>799</v>
      </c>
      <c r="BJ4" s="9" t="s">
        <v>799</v>
      </c>
      <c r="BK4" s="9" t="s">
        <v>799</v>
      </c>
      <c r="BL4" s="9" t="s">
        <v>1154</v>
      </c>
      <c r="BM4" s="9" t="s">
        <v>1154</v>
      </c>
      <c r="BN4" s="9" t="s">
        <v>799</v>
      </c>
      <c r="BO4" s="9" t="s">
        <v>799</v>
      </c>
      <c r="BP4" s="9" t="s">
        <v>1116</v>
      </c>
      <c r="BQ4" s="9" t="s">
        <v>1156</v>
      </c>
      <c r="BR4" s="9" t="s">
        <v>1155</v>
      </c>
      <c r="BS4" s="41" t="s">
        <v>1130</v>
      </c>
      <c r="BT4" s="9" t="s">
        <v>915</v>
      </c>
      <c r="BU4" s="9" t="s">
        <v>1156</v>
      </c>
      <c r="BV4" s="9" t="s">
        <v>1159</v>
      </c>
      <c r="BW4" s="9" t="s">
        <v>1160</v>
      </c>
      <c r="BX4" s="9" t="s">
        <v>51</v>
      </c>
      <c r="BY4" s="9" t="s">
        <v>799</v>
      </c>
      <c r="BZ4" s="9" t="s">
        <v>799</v>
      </c>
      <c r="CA4" s="9" t="s">
        <v>799</v>
      </c>
      <c r="CB4" s="9" t="s">
        <v>812</v>
      </c>
      <c r="CC4" s="9" t="s">
        <v>1161</v>
      </c>
      <c r="CD4" s="9" t="s">
        <v>1162</v>
      </c>
      <c r="CE4" s="9" t="s">
        <v>1120</v>
      </c>
      <c r="CF4" s="9" t="s">
        <v>799</v>
      </c>
      <c r="CG4" s="9" t="s">
        <v>1162</v>
      </c>
      <c r="CH4" s="9" t="s">
        <v>1162</v>
      </c>
      <c r="CI4" s="16" t="s">
        <v>869</v>
      </c>
      <c r="CJ4" s="16" t="s">
        <v>916</v>
      </c>
      <c r="CK4" s="16" t="s">
        <v>799</v>
      </c>
      <c r="CL4" s="9" t="s">
        <v>51</v>
      </c>
    </row>
    <row r="5" spans="1:163" ht="25.5" x14ac:dyDescent="0.25">
      <c r="A5" s="7" t="s">
        <v>12</v>
      </c>
      <c r="B5" s="9" t="s">
        <v>43</v>
      </c>
      <c r="C5" s="9" t="s">
        <v>43</v>
      </c>
      <c r="D5" s="9" t="s">
        <v>43</v>
      </c>
      <c r="E5" s="9" t="s">
        <v>43</v>
      </c>
      <c r="F5" s="9" t="s">
        <v>43</v>
      </c>
      <c r="G5" s="9" t="s">
        <v>43</v>
      </c>
      <c r="H5" s="9" t="s">
        <v>43</v>
      </c>
      <c r="I5" s="9" t="s">
        <v>43</v>
      </c>
      <c r="J5" s="9" t="s">
        <v>43</v>
      </c>
      <c r="K5" s="9" t="s">
        <v>43</v>
      </c>
      <c r="L5" s="9" t="s">
        <v>43</v>
      </c>
      <c r="M5" s="9" t="s">
        <v>43</v>
      </c>
      <c r="N5" s="9" t="s">
        <v>43</v>
      </c>
      <c r="O5" s="9" t="s">
        <v>43</v>
      </c>
      <c r="P5" s="9" t="s">
        <v>43</v>
      </c>
      <c r="Q5" s="9" t="s">
        <v>43</v>
      </c>
      <c r="R5" s="9" t="s">
        <v>43</v>
      </c>
      <c r="S5" s="9" t="s">
        <v>43</v>
      </c>
      <c r="T5" s="9" t="s">
        <v>43</v>
      </c>
      <c r="U5" s="9" t="s">
        <v>43</v>
      </c>
      <c r="V5" s="9" t="s">
        <v>43</v>
      </c>
      <c r="W5" s="9" t="s">
        <v>43</v>
      </c>
      <c r="X5" s="9" t="s">
        <v>43</v>
      </c>
      <c r="Y5" s="9" t="s">
        <v>43</v>
      </c>
      <c r="Z5" s="9" t="s">
        <v>43</v>
      </c>
      <c r="AA5" s="9" t="s">
        <v>43</v>
      </c>
      <c r="AB5" s="9" t="s">
        <v>43</v>
      </c>
      <c r="AC5" s="9" t="s">
        <v>43</v>
      </c>
      <c r="AD5" s="9" t="s">
        <v>43</v>
      </c>
      <c r="AE5" s="9" t="s">
        <v>43</v>
      </c>
      <c r="AF5" s="9" t="s">
        <v>43</v>
      </c>
      <c r="AG5" s="9" t="s">
        <v>43</v>
      </c>
      <c r="AH5" s="9" t="s">
        <v>43</v>
      </c>
      <c r="AI5" s="9" t="s">
        <v>43</v>
      </c>
      <c r="AJ5" s="9" t="s">
        <v>43</v>
      </c>
      <c r="AK5" s="9" t="s">
        <v>43</v>
      </c>
      <c r="AL5" s="9" t="s">
        <v>43</v>
      </c>
      <c r="AM5" s="9" t="s">
        <v>43</v>
      </c>
      <c r="AN5" s="9" t="s">
        <v>43</v>
      </c>
      <c r="AO5" s="9" t="s">
        <v>43</v>
      </c>
      <c r="AP5" s="9" t="s">
        <v>1274</v>
      </c>
      <c r="AQ5" s="9" t="s">
        <v>1274</v>
      </c>
      <c r="AR5" s="9" t="s">
        <v>43</v>
      </c>
      <c r="AU5" s="9" t="s">
        <v>43</v>
      </c>
      <c r="AV5" s="9" t="s">
        <v>43</v>
      </c>
      <c r="AW5" s="9" t="s">
        <v>43</v>
      </c>
      <c r="AX5" s="9" t="s">
        <v>43</v>
      </c>
      <c r="AY5" s="9" t="s">
        <v>43</v>
      </c>
      <c r="AZ5" s="9" t="s">
        <v>43</v>
      </c>
      <c r="BA5" s="9" t="s">
        <v>43</v>
      </c>
      <c r="BB5" s="9" t="s">
        <v>43</v>
      </c>
      <c r="BC5" s="9" t="s">
        <v>43</v>
      </c>
      <c r="BD5" s="9" t="s">
        <v>43</v>
      </c>
      <c r="BE5" s="9" t="s">
        <v>43</v>
      </c>
      <c r="BF5" s="9" t="s">
        <v>43</v>
      </c>
      <c r="BG5" s="9" t="s">
        <v>43</v>
      </c>
      <c r="BH5" s="9" t="s">
        <v>43</v>
      </c>
      <c r="BI5" s="9" t="s">
        <v>43</v>
      </c>
      <c r="BJ5" s="9" t="s">
        <v>43</v>
      </c>
      <c r="BK5" s="9" t="s">
        <v>43</v>
      </c>
      <c r="BL5" s="9" t="s">
        <v>43</v>
      </c>
      <c r="BM5" s="9" t="s">
        <v>43</v>
      </c>
      <c r="BN5" s="9" t="s">
        <v>43</v>
      </c>
      <c r="BO5" s="9" t="s">
        <v>43</v>
      </c>
      <c r="BP5" s="9" t="s">
        <v>43</v>
      </c>
      <c r="BQ5" s="9" t="s">
        <v>43</v>
      </c>
      <c r="BR5" s="9" t="s">
        <v>43</v>
      </c>
      <c r="BS5" s="41" t="s">
        <v>43</v>
      </c>
      <c r="BT5" s="9" t="s">
        <v>43</v>
      </c>
      <c r="BU5" s="9" t="s">
        <v>43</v>
      </c>
      <c r="BV5" s="9" t="s">
        <v>43</v>
      </c>
      <c r="BW5" s="9" t="s">
        <v>43</v>
      </c>
      <c r="BX5" s="9" t="s">
        <v>43</v>
      </c>
      <c r="BY5" s="9" t="s">
        <v>43</v>
      </c>
      <c r="BZ5" s="9" t="s">
        <v>43</v>
      </c>
      <c r="CA5" s="9" t="s">
        <v>43</v>
      </c>
      <c r="CB5" s="9" t="s">
        <v>43</v>
      </c>
      <c r="CC5" s="9" t="s">
        <v>43</v>
      </c>
      <c r="CD5" s="9" t="s">
        <v>43</v>
      </c>
      <c r="CE5" s="9" t="s">
        <v>43</v>
      </c>
      <c r="CF5" s="9" t="s">
        <v>43</v>
      </c>
      <c r="CG5" s="9" t="s">
        <v>43</v>
      </c>
      <c r="CH5" s="9" t="s">
        <v>43</v>
      </c>
      <c r="CI5" s="9" t="s">
        <v>43</v>
      </c>
      <c r="CJ5" s="9" t="s">
        <v>43</v>
      </c>
      <c r="CK5" s="9" t="s">
        <v>43</v>
      </c>
      <c r="CL5" s="9" t="s">
        <v>43</v>
      </c>
    </row>
    <row r="6" spans="1:163" ht="51" x14ac:dyDescent="0.25">
      <c r="A6" s="7" t="s">
        <v>6</v>
      </c>
      <c r="B6" s="9" t="s">
        <v>870</v>
      </c>
      <c r="C6" s="9" t="s">
        <v>819</v>
      </c>
      <c r="D6" s="9" t="s">
        <v>7</v>
      </c>
      <c r="E6" s="9" t="s">
        <v>7</v>
      </c>
      <c r="F6" s="9" t="s">
        <v>7</v>
      </c>
      <c r="G6" s="9" t="s">
        <v>7</v>
      </c>
      <c r="H6" s="9" t="s">
        <v>7</v>
      </c>
      <c r="I6" s="9" t="s">
        <v>7</v>
      </c>
      <c r="J6" s="9" t="s">
        <v>7</v>
      </c>
      <c r="K6" s="9" t="s">
        <v>939</v>
      </c>
      <c r="L6" s="9" t="s">
        <v>2435</v>
      </c>
      <c r="M6" s="9" t="s">
        <v>1102</v>
      </c>
      <c r="N6" s="9" t="s">
        <v>7</v>
      </c>
      <c r="O6" s="9" t="s">
        <v>7</v>
      </c>
      <c r="P6" s="9" t="s">
        <v>1080</v>
      </c>
      <c r="Q6" s="9" t="s">
        <v>7</v>
      </c>
      <c r="R6" s="9" t="s">
        <v>807</v>
      </c>
      <c r="S6" s="9" t="s">
        <v>807</v>
      </c>
      <c r="T6" s="9" t="s">
        <v>7</v>
      </c>
      <c r="U6" s="9" t="s">
        <v>1080</v>
      </c>
      <c r="V6" s="9" t="s">
        <v>7</v>
      </c>
      <c r="W6" s="9" t="s">
        <v>7</v>
      </c>
      <c r="X6" s="9" t="s">
        <v>7</v>
      </c>
      <c r="Y6" s="9" t="s">
        <v>7</v>
      </c>
      <c r="Z6" s="9" t="s">
        <v>7</v>
      </c>
      <c r="AA6" s="9" t="s">
        <v>7</v>
      </c>
      <c r="AB6" s="9" t="s">
        <v>7</v>
      </c>
      <c r="AC6" s="9" t="s">
        <v>7</v>
      </c>
      <c r="AD6" s="9" t="s">
        <v>7</v>
      </c>
      <c r="AE6" s="9" t="s">
        <v>2653</v>
      </c>
      <c r="AF6" s="9" t="s">
        <v>7</v>
      </c>
      <c r="AG6" s="9" t="s">
        <v>7</v>
      </c>
      <c r="AH6" s="9" t="s">
        <v>79</v>
      </c>
      <c r="AI6" s="9" t="s">
        <v>2653</v>
      </c>
      <c r="AJ6" s="9" t="s">
        <v>7</v>
      </c>
      <c r="AK6" s="9" t="s">
        <v>7</v>
      </c>
      <c r="AL6" s="9" t="s">
        <v>7</v>
      </c>
      <c r="AM6" s="9" t="s">
        <v>79</v>
      </c>
      <c r="AN6" s="9" t="s">
        <v>2653</v>
      </c>
      <c r="AO6" s="9" t="s">
        <v>7</v>
      </c>
      <c r="AP6" s="9" t="s">
        <v>2653</v>
      </c>
      <c r="AQ6" s="9" t="s">
        <v>7</v>
      </c>
      <c r="AR6" s="9" t="s">
        <v>903</v>
      </c>
      <c r="AS6" s="9" t="s">
        <v>2653</v>
      </c>
      <c r="AT6" s="9" t="s">
        <v>7</v>
      </c>
      <c r="AU6" s="9" t="s">
        <v>1080</v>
      </c>
      <c r="AV6" s="9" t="s">
        <v>7</v>
      </c>
      <c r="AW6" s="9" t="s">
        <v>79</v>
      </c>
      <c r="AX6" s="9" t="s">
        <v>802</v>
      </c>
      <c r="AY6" s="9" t="s">
        <v>802</v>
      </c>
      <c r="AZ6" s="9" t="s">
        <v>7</v>
      </c>
      <c r="BA6" s="9" t="s">
        <v>7</v>
      </c>
      <c r="BB6" s="9" t="s">
        <v>7</v>
      </c>
      <c r="BC6" s="9" t="s">
        <v>907</v>
      </c>
      <c r="BD6" s="9" t="s">
        <v>7</v>
      </c>
      <c r="BE6" s="9" t="s">
        <v>79</v>
      </c>
      <c r="BF6" s="17" t="s">
        <v>813</v>
      </c>
      <c r="BG6" s="9" t="s">
        <v>91</v>
      </c>
      <c r="BH6" s="9" t="s">
        <v>2653</v>
      </c>
      <c r="BI6" s="9" t="s">
        <v>811</v>
      </c>
      <c r="BJ6" s="9" t="s">
        <v>811</v>
      </c>
      <c r="BK6" s="9" t="s">
        <v>91</v>
      </c>
      <c r="BL6" s="9" t="s">
        <v>1080</v>
      </c>
      <c r="BM6" s="9" t="s">
        <v>91</v>
      </c>
      <c r="BN6" s="9" t="s">
        <v>804</v>
      </c>
      <c r="BO6" s="9" t="s">
        <v>804</v>
      </c>
      <c r="BP6" s="9" t="s">
        <v>7</v>
      </c>
      <c r="BQ6" s="9" t="s">
        <v>7</v>
      </c>
      <c r="BR6" s="41" t="s">
        <v>79</v>
      </c>
      <c r="BS6" s="41" t="s">
        <v>1102</v>
      </c>
      <c r="BT6" s="41" t="s">
        <v>921</v>
      </c>
      <c r="BU6" s="41" t="s">
        <v>94</v>
      </c>
      <c r="BV6" s="9" t="s">
        <v>79</v>
      </c>
      <c r="BW6" s="9" t="s">
        <v>7</v>
      </c>
      <c r="BX6" s="9" t="s">
        <v>7</v>
      </c>
      <c r="BY6" s="9" t="s">
        <v>7</v>
      </c>
      <c r="BZ6" s="41" t="s">
        <v>79</v>
      </c>
      <c r="CA6" s="9" t="s">
        <v>91</v>
      </c>
      <c r="CB6" s="41" t="s">
        <v>79</v>
      </c>
      <c r="CC6" s="9" t="s">
        <v>79</v>
      </c>
      <c r="CD6" s="9" t="s">
        <v>7</v>
      </c>
      <c r="CE6" s="9" t="s">
        <v>2609</v>
      </c>
      <c r="CF6" s="9" t="s">
        <v>7</v>
      </c>
      <c r="CG6" s="9" t="s">
        <v>7</v>
      </c>
      <c r="CH6" s="9" t="s">
        <v>7</v>
      </c>
      <c r="CI6" s="9" t="s">
        <v>903</v>
      </c>
      <c r="CJ6" s="9" t="s">
        <v>903</v>
      </c>
      <c r="CK6" s="9" t="s">
        <v>1080</v>
      </c>
      <c r="CL6" s="9" t="s">
        <v>79</v>
      </c>
    </row>
    <row r="7" spans="1:163" x14ac:dyDescent="0.25">
      <c r="A7" s="7" t="s">
        <v>1</v>
      </c>
      <c r="B7" s="9">
        <v>15.5</v>
      </c>
      <c r="C7" s="9">
        <v>11</v>
      </c>
      <c r="D7" s="9">
        <v>607</v>
      </c>
      <c r="E7" s="9">
        <v>472</v>
      </c>
      <c r="F7" s="9">
        <v>382</v>
      </c>
      <c r="G7" s="9">
        <v>487</v>
      </c>
      <c r="H7" s="9">
        <v>470</v>
      </c>
      <c r="I7" s="9">
        <v>280</v>
      </c>
      <c r="J7" s="9">
        <v>166</v>
      </c>
      <c r="K7" s="9">
        <v>647</v>
      </c>
      <c r="L7" s="9">
        <v>691</v>
      </c>
      <c r="M7" s="9">
        <v>641</v>
      </c>
      <c r="N7" s="9">
        <v>615</v>
      </c>
      <c r="O7" s="9">
        <v>199</v>
      </c>
      <c r="P7" s="9">
        <v>71</v>
      </c>
      <c r="Q7" s="9">
        <v>80</v>
      </c>
      <c r="T7" s="9">
        <v>478</v>
      </c>
      <c r="U7" s="9">
        <v>371</v>
      </c>
      <c r="V7" s="9">
        <v>439</v>
      </c>
      <c r="W7" s="9">
        <v>200</v>
      </c>
      <c r="X7" s="9">
        <v>376</v>
      </c>
      <c r="Y7" s="9">
        <v>433</v>
      </c>
      <c r="Z7" s="9">
        <v>540</v>
      </c>
      <c r="AA7" s="9">
        <v>490</v>
      </c>
      <c r="AB7" s="9">
        <v>620</v>
      </c>
      <c r="AC7" s="9">
        <v>427</v>
      </c>
      <c r="AD7" s="9">
        <v>680</v>
      </c>
      <c r="AE7" s="17">
        <v>1393</v>
      </c>
      <c r="AF7" s="9">
        <v>338</v>
      </c>
      <c r="AG7" s="9">
        <v>329</v>
      </c>
      <c r="AH7" s="9">
        <v>290</v>
      </c>
      <c r="AI7" s="9">
        <v>308</v>
      </c>
      <c r="AJ7" s="9">
        <v>167</v>
      </c>
      <c r="AK7" s="9">
        <v>487</v>
      </c>
      <c r="AL7" s="9">
        <v>518</v>
      </c>
      <c r="AM7" s="9">
        <v>351</v>
      </c>
      <c r="AN7" s="9">
        <v>672</v>
      </c>
      <c r="AO7" s="9">
        <v>627</v>
      </c>
      <c r="AP7" s="9">
        <v>73</v>
      </c>
      <c r="AQ7" s="9">
        <v>65</v>
      </c>
      <c r="AR7" s="9">
        <v>28</v>
      </c>
      <c r="AS7" s="9">
        <v>68</v>
      </c>
      <c r="AT7" s="9">
        <v>66</v>
      </c>
      <c r="AU7" s="9">
        <v>403</v>
      </c>
      <c r="AV7" s="9">
        <v>399</v>
      </c>
      <c r="AW7" s="9">
        <v>290.10000000000002</v>
      </c>
      <c r="AZ7" s="9">
        <v>409</v>
      </c>
      <c r="BA7" s="9">
        <v>701</v>
      </c>
      <c r="BB7" s="9">
        <v>680</v>
      </c>
      <c r="BC7" s="9">
        <v>31</v>
      </c>
      <c r="BD7" s="9">
        <v>10</v>
      </c>
      <c r="BE7" s="9">
        <v>676</v>
      </c>
      <c r="BF7" s="9">
        <v>176</v>
      </c>
      <c r="BG7" s="9">
        <v>148</v>
      </c>
      <c r="BH7" s="9">
        <v>166</v>
      </c>
      <c r="BK7" s="9">
        <v>433</v>
      </c>
      <c r="BL7" s="9">
        <v>293</v>
      </c>
      <c r="BM7" s="9">
        <v>195</v>
      </c>
      <c r="BP7" s="9">
        <v>351</v>
      </c>
      <c r="BQ7" s="9">
        <v>357</v>
      </c>
      <c r="BR7" s="9">
        <v>337.4</v>
      </c>
      <c r="BS7" s="41">
        <v>394</v>
      </c>
      <c r="BT7" s="9">
        <v>36</v>
      </c>
      <c r="BU7" s="9">
        <v>156</v>
      </c>
      <c r="BV7" s="9">
        <v>403.8</v>
      </c>
      <c r="BW7" s="9">
        <v>202</v>
      </c>
      <c r="BX7" s="9">
        <v>341</v>
      </c>
      <c r="BY7" s="9">
        <v>463</v>
      </c>
      <c r="BZ7" s="9">
        <v>275</v>
      </c>
      <c r="CA7" s="9">
        <v>494</v>
      </c>
      <c r="CB7" s="9">
        <v>222.5</v>
      </c>
      <c r="CC7" s="9">
        <v>393.2</v>
      </c>
      <c r="CD7" s="9">
        <v>987</v>
      </c>
      <c r="CE7" s="9">
        <v>59</v>
      </c>
      <c r="CF7" s="9">
        <v>606</v>
      </c>
      <c r="CG7" s="9">
        <v>1031</v>
      </c>
      <c r="CH7" s="9">
        <v>993</v>
      </c>
      <c r="CI7" s="9">
        <v>10</v>
      </c>
      <c r="CJ7" s="9">
        <v>61</v>
      </c>
      <c r="CK7" s="9">
        <v>579</v>
      </c>
      <c r="CL7" s="9">
        <v>365.4</v>
      </c>
    </row>
    <row r="8" spans="1:163" x14ac:dyDescent="0.25">
      <c r="A8" s="7" t="s">
        <v>2</v>
      </c>
      <c r="B8" s="9">
        <v>0</v>
      </c>
      <c r="C8" s="9">
        <v>0</v>
      </c>
      <c r="D8" s="9">
        <v>34</v>
      </c>
      <c r="E8" s="9">
        <v>49</v>
      </c>
      <c r="F8" s="9">
        <v>52</v>
      </c>
      <c r="G8" s="9">
        <v>17</v>
      </c>
      <c r="H8" s="9">
        <v>27</v>
      </c>
      <c r="I8" s="9">
        <v>40</v>
      </c>
      <c r="J8" s="9">
        <v>19</v>
      </c>
      <c r="K8" s="9">
        <v>21</v>
      </c>
      <c r="L8" s="9">
        <v>20</v>
      </c>
      <c r="M8" s="9">
        <v>20</v>
      </c>
      <c r="N8" s="9">
        <v>16</v>
      </c>
      <c r="O8" s="9">
        <v>25</v>
      </c>
      <c r="P8" s="9">
        <v>7</v>
      </c>
      <c r="Q8" s="9">
        <v>0</v>
      </c>
      <c r="T8" s="9">
        <v>35</v>
      </c>
      <c r="U8" s="9">
        <v>12</v>
      </c>
      <c r="V8" s="9">
        <v>12</v>
      </c>
      <c r="W8" s="9">
        <v>26</v>
      </c>
      <c r="X8" s="9">
        <v>23</v>
      </c>
      <c r="Y8" s="9">
        <v>27</v>
      </c>
      <c r="Z8" s="9">
        <v>48</v>
      </c>
      <c r="AA8" s="9">
        <v>48</v>
      </c>
      <c r="AB8" s="9">
        <v>40</v>
      </c>
      <c r="AC8" s="9">
        <v>26</v>
      </c>
      <c r="AD8" s="9">
        <v>38</v>
      </c>
      <c r="AE8" s="9">
        <v>46</v>
      </c>
      <c r="AF8" s="9">
        <v>49</v>
      </c>
      <c r="AG8" s="9">
        <v>42</v>
      </c>
      <c r="AH8" s="9">
        <v>43.3</v>
      </c>
      <c r="AI8" s="9">
        <v>49</v>
      </c>
      <c r="AJ8" s="9">
        <v>18</v>
      </c>
      <c r="AK8" s="9">
        <v>38</v>
      </c>
      <c r="AL8" s="9">
        <v>51</v>
      </c>
      <c r="AM8" s="9">
        <v>28</v>
      </c>
      <c r="AN8" s="9">
        <v>14</v>
      </c>
      <c r="AO8" s="9">
        <v>21</v>
      </c>
      <c r="AP8" s="9">
        <v>4</v>
      </c>
      <c r="AQ8" s="9">
        <v>2</v>
      </c>
      <c r="AR8" s="9">
        <v>0</v>
      </c>
      <c r="AS8" s="9">
        <v>7</v>
      </c>
      <c r="AT8" s="9">
        <v>4</v>
      </c>
      <c r="AU8" s="9">
        <v>13</v>
      </c>
      <c r="AV8" s="9">
        <v>15</v>
      </c>
      <c r="AW8" s="9">
        <v>43.3</v>
      </c>
      <c r="AZ8" s="9">
        <v>17</v>
      </c>
      <c r="BA8" s="9">
        <v>27</v>
      </c>
      <c r="BB8" s="9">
        <v>38</v>
      </c>
      <c r="BC8" s="9">
        <v>1</v>
      </c>
      <c r="BD8" s="9">
        <v>0</v>
      </c>
      <c r="BE8" s="9">
        <v>22.5</v>
      </c>
      <c r="BF8" s="9">
        <v>31</v>
      </c>
      <c r="BG8" s="9">
        <v>18</v>
      </c>
      <c r="BH8" s="9">
        <v>26</v>
      </c>
      <c r="BK8" s="9">
        <v>27</v>
      </c>
      <c r="BL8" s="9">
        <v>27</v>
      </c>
      <c r="BM8" s="9">
        <v>20</v>
      </c>
      <c r="BP8" s="9">
        <v>9</v>
      </c>
      <c r="BQ8" s="9">
        <v>13</v>
      </c>
      <c r="BR8" s="9">
        <v>16</v>
      </c>
      <c r="BS8" s="41">
        <v>11</v>
      </c>
      <c r="BT8" s="9">
        <v>0</v>
      </c>
      <c r="BU8" s="9">
        <v>90</v>
      </c>
      <c r="BV8" s="9">
        <v>59.2</v>
      </c>
      <c r="BW8" s="9">
        <v>30</v>
      </c>
      <c r="BX8" s="9">
        <v>29</v>
      </c>
      <c r="BY8" s="9">
        <v>28</v>
      </c>
      <c r="BZ8" s="9">
        <v>22.6</v>
      </c>
      <c r="CA8" s="9">
        <v>33</v>
      </c>
      <c r="CB8" s="9">
        <v>32</v>
      </c>
      <c r="CC8" s="9">
        <v>33.299999999999997</v>
      </c>
      <c r="CD8" s="9">
        <v>44</v>
      </c>
      <c r="CE8" s="9">
        <v>6</v>
      </c>
      <c r="CF8" s="9">
        <v>35</v>
      </c>
      <c r="CG8" s="9">
        <v>43</v>
      </c>
      <c r="CH8" s="9">
        <v>91</v>
      </c>
      <c r="CI8" s="9">
        <v>0</v>
      </c>
      <c r="CJ8" s="9">
        <v>0</v>
      </c>
      <c r="CK8" s="9">
        <v>22</v>
      </c>
      <c r="CL8" s="9">
        <v>44</v>
      </c>
    </row>
    <row r="9" spans="1:163" s="79" customFormat="1" x14ac:dyDescent="0.25">
      <c r="A9" s="77" t="s">
        <v>3</v>
      </c>
      <c r="B9" s="79">
        <v>24.5</v>
      </c>
      <c r="C9" s="79">
        <v>25.9</v>
      </c>
      <c r="D9" s="79">
        <v>13.9</v>
      </c>
      <c r="E9" s="81">
        <v>13.2</v>
      </c>
      <c r="F9" s="81">
        <v>14.9</v>
      </c>
      <c r="G9" s="79">
        <v>15.5</v>
      </c>
      <c r="H9" s="79">
        <v>15.5</v>
      </c>
      <c r="I9" s="79">
        <v>13.6</v>
      </c>
      <c r="J9" s="79">
        <v>16.399999999999999</v>
      </c>
      <c r="K9" s="81">
        <v>19</v>
      </c>
      <c r="L9" s="81">
        <v>17.3</v>
      </c>
      <c r="M9" s="81">
        <v>18.2</v>
      </c>
      <c r="N9" s="81">
        <v>18.2</v>
      </c>
      <c r="O9" s="79">
        <v>16.2</v>
      </c>
      <c r="P9" s="79">
        <v>20</v>
      </c>
      <c r="Q9" s="79">
        <v>21</v>
      </c>
      <c r="R9" s="79">
        <v>17.2</v>
      </c>
      <c r="S9" s="79">
        <v>15.6</v>
      </c>
      <c r="T9" s="79">
        <v>14.7</v>
      </c>
      <c r="U9" s="79">
        <v>18</v>
      </c>
      <c r="V9" s="79">
        <v>17.7</v>
      </c>
      <c r="W9" s="79">
        <v>15.8</v>
      </c>
      <c r="X9" s="79">
        <v>16.2</v>
      </c>
      <c r="Y9" s="79">
        <v>15</v>
      </c>
      <c r="Z9" s="81">
        <v>18</v>
      </c>
      <c r="AA9" s="81">
        <v>17.5</v>
      </c>
      <c r="AB9" s="79">
        <v>13.5</v>
      </c>
      <c r="AC9" s="79">
        <v>16.3</v>
      </c>
      <c r="AD9" s="79">
        <v>14.8</v>
      </c>
      <c r="AE9" s="79">
        <v>11.1</v>
      </c>
      <c r="AF9" s="81">
        <v>13.4</v>
      </c>
      <c r="AG9" s="81">
        <v>14.9</v>
      </c>
      <c r="AH9" s="79">
        <v>15.9</v>
      </c>
      <c r="AI9" s="79">
        <v>13.3</v>
      </c>
      <c r="AJ9" s="79">
        <v>18.3</v>
      </c>
      <c r="AK9" s="79">
        <v>13.5</v>
      </c>
      <c r="AL9" s="79">
        <v>14.9</v>
      </c>
      <c r="AM9" s="79">
        <v>17.7</v>
      </c>
      <c r="AN9" s="79">
        <v>17.5</v>
      </c>
      <c r="AO9" s="79">
        <v>18.2</v>
      </c>
      <c r="AP9" s="81">
        <v>22</v>
      </c>
      <c r="AQ9" s="81">
        <v>21.6</v>
      </c>
      <c r="AR9" s="79">
        <v>23.9</v>
      </c>
      <c r="AS9" s="79">
        <v>21.3</v>
      </c>
      <c r="AT9" s="79">
        <v>21.1</v>
      </c>
      <c r="AU9" s="81">
        <v>17</v>
      </c>
      <c r="AV9" s="81">
        <v>17.8</v>
      </c>
      <c r="AW9" s="79">
        <v>15.9</v>
      </c>
      <c r="AX9" s="79">
        <v>13.5</v>
      </c>
      <c r="AY9" s="79">
        <v>15.4</v>
      </c>
      <c r="AZ9" s="79">
        <v>17.399999999999999</v>
      </c>
      <c r="BA9" s="79">
        <v>17.3</v>
      </c>
      <c r="BB9" s="79">
        <v>16.3</v>
      </c>
      <c r="BC9" s="81">
        <v>24</v>
      </c>
      <c r="BD9" s="81">
        <v>26.4</v>
      </c>
      <c r="BE9" s="81">
        <v>15.9</v>
      </c>
      <c r="BF9" s="81">
        <v>17.399999999999999</v>
      </c>
      <c r="BG9" s="81">
        <v>18.3</v>
      </c>
      <c r="BH9" s="81">
        <v>17.600000000000001</v>
      </c>
      <c r="BI9" s="81">
        <v>16.8</v>
      </c>
      <c r="BJ9" s="81">
        <v>17.2</v>
      </c>
      <c r="BK9" s="81">
        <v>16.5</v>
      </c>
      <c r="BL9" s="81">
        <v>16</v>
      </c>
      <c r="BM9" s="81">
        <v>15.6</v>
      </c>
      <c r="BN9" s="81">
        <v>14.1</v>
      </c>
      <c r="BO9" s="81">
        <v>14.4</v>
      </c>
      <c r="BP9" s="79">
        <v>18.399999999999999</v>
      </c>
      <c r="BQ9" s="79">
        <v>18.7</v>
      </c>
      <c r="BR9" s="79">
        <v>18.899999999999999</v>
      </c>
      <c r="BS9" s="79">
        <v>17.7</v>
      </c>
      <c r="BT9" s="79">
        <v>27.7</v>
      </c>
      <c r="BU9" s="81">
        <v>18</v>
      </c>
      <c r="BV9" s="79">
        <v>14.4</v>
      </c>
      <c r="BW9" s="81">
        <v>15.5</v>
      </c>
      <c r="BX9" s="79">
        <v>16.100000000000001</v>
      </c>
      <c r="BY9" s="79">
        <v>15.1</v>
      </c>
      <c r="BZ9" s="79">
        <v>18.5</v>
      </c>
      <c r="CA9" s="79">
        <v>13.5</v>
      </c>
      <c r="CB9" s="79">
        <v>18.899999999999999</v>
      </c>
      <c r="CC9" s="79">
        <v>17.2</v>
      </c>
      <c r="CD9" s="79">
        <v>11.8</v>
      </c>
      <c r="CE9" s="79">
        <v>21.2</v>
      </c>
      <c r="CF9" s="79">
        <v>13.8</v>
      </c>
      <c r="CG9" s="79">
        <v>14.3</v>
      </c>
      <c r="CH9" s="79">
        <v>16.3</v>
      </c>
      <c r="CI9" s="79">
        <v>23.9</v>
      </c>
      <c r="CJ9" s="79">
        <v>26.7</v>
      </c>
      <c r="CK9" s="79">
        <v>16</v>
      </c>
      <c r="CL9" s="81">
        <v>16.7</v>
      </c>
      <c r="CM9" s="81"/>
      <c r="CN9" s="81"/>
      <c r="CO9" s="81"/>
      <c r="CP9" s="81"/>
      <c r="CQ9" s="81"/>
      <c r="CR9" s="81"/>
    </row>
    <row r="10" spans="1:163" x14ac:dyDescent="0.25">
      <c r="A10" s="7" t="s">
        <v>4</v>
      </c>
      <c r="B10" s="9">
        <v>36.5</v>
      </c>
      <c r="C10" s="9">
        <v>38.5</v>
      </c>
      <c r="E10" s="9">
        <v>22.7</v>
      </c>
      <c r="F10" s="9">
        <v>25.8</v>
      </c>
      <c r="J10" s="9">
        <v>29.3</v>
      </c>
      <c r="K10" s="21">
        <v>26</v>
      </c>
      <c r="L10" s="21">
        <v>25.1</v>
      </c>
      <c r="M10" s="21">
        <v>25.2</v>
      </c>
      <c r="N10" s="21">
        <v>26.7</v>
      </c>
      <c r="P10" s="9">
        <v>33</v>
      </c>
      <c r="Q10" s="9">
        <v>32.799999999999997</v>
      </c>
      <c r="T10" s="9">
        <v>24.8</v>
      </c>
      <c r="U10" s="9">
        <v>24</v>
      </c>
      <c r="V10" s="9">
        <v>25.9</v>
      </c>
      <c r="Y10" s="9">
        <v>25.2</v>
      </c>
      <c r="AA10" s="9">
        <v>28.6</v>
      </c>
      <c r="AD10" s="9">
        <v>25</v>
      </c>
      <c r="AE10" s="9">
        <v>26.3</v>
      </c>
      <c r="AF10" s="9">
        <v>32.9</v>
      </c>
      <c r="AG10" s="9">
        <v>27.6</v>
      </c>
      <c r="AH10" s="9">
        <v>28.4</v>
      </c>
      <c r="AI10" s="9">
        <v>33.5</v>
      </c>
      <c r="AL10" s="9">
        <v>25.9</v>
      </c>
      <c r="AM10" s="9">
        <v>26.2</v>
      </c>
      <c r="AN10" s="9">
        <v>30.7</v>
      </c>
      <c r="AO10" s="9">
        <v>26.7</v>
      </c>
      <c r="AP10" s="9">
        <v>42.9</v>
      </c>
      <c r="AQ10" s="9">
        <v>33.299999999999997</v>
      </c>
      <c r="AR10" s="9">
        <v>30.3</v>
      </c>
      <c r="AS10" s="9">
        <v>42.6</v>
      </c>
      <c r="AT10" s="9">
        <v>33.6</v>
      </c>
      <c r="AU10" s="21">
        <v>23</v>
      </c>
      <c r="AV10" s="21">
        <v>25.7</v>
      </c>
      <c r="AW10" s="9">
        <v>28.4</v>
      </c>
      <c r="BB10" s="9">
        <v>25.9</v>
      </c>
      <c r="BC10" s="21">
        <v>35</v>
      </c>
      <c r="BD10" s="21">
        <v>38.200000000000003</v>
      </c>
      <c r="BE10" s="9">
        <v>27.6</v>
      </c>
      <c r="BG10" s="9">
        <v>31.2</v>
      </c>
      <c r="BH10" s="9">
        <v>36.6</v>
      </c>
      <c r="BK10" s="9">
        <v>25.7</v>
      </c>
      <c r="BL10" s="9">
        <v>28</v>
      </c>
      <c r="BM10" s="9">
        <v>28.4</v>
      </c>
      <c r="BQ10" s="9">
        <v>28.1</v>
      </c>
      <c r="BR10" s="9">
        <v>29.2</v>
      </c>
      <c r="BS10" s="41">
        <v>24.8</v>
      </c>
      <c r="BT10" s="9">
        <v>35</v>
      </c>
      <c r="BU10" s="21">
        <v>28.1</v>
      </c>
      <c r="BV10" s="21">
        <v>26</v>
      </c>
      <c r="BX10" s="9">
        <v>26.9</v>
      </c>
      <c r="BZ10" s="9">
        <v>27.8</v>
      </c>
      <c r="CB10" s="9">
        <v>31.8</v>
      </c>
      <c r="CC10" s="9">
        <v>27.7</v>
      </c>
      <c r="CE10" s="9">
        <v>28.3</v>
      </c>
      <c r="CI10" s="9">
        <v>32</v>
      </c>
      <c r="CJ10" s="9">
        <v>32.4</v>
      </c>
      <c r="CK10" s="9">
        <v>25</v>
      </c>
      <c r="CL10" s="9">
        <v>27.4</v>
      </c>
      <c r="CM10" s="21"/>
      <c r="CN10" s="21"/>
      <c r="CO10" s="21"/>
      <c r="CP10" s="21"/>
      <c r="CQ10" s="21"/>
      <c r="CR10" s="21"/>
    </row>
    <row r="11" spans="1:163" x14ac:dyDescent="0.25">
      <c r="A11" s="7" t="s">
        <v>5</v>
      </c>
      <c r="B11" s="9">
        <v>12.5</v>
      </c>
      <c r="C11" s="9">
        <v>12.6</v>
      </c>
      <c r="E11" s="9">
        <v>4.5999999999999996</v>
      </c>
      <c r="F11" s="9">
        <v>5.6</v>
      </c>
      <c r="J11" s="9">
        <v>5.4</v>
      </c>
      <c r="K11" s="21">
        <v>13</v>
      </c>
      <c r="L11" s="21">
        <v>10.3</v>
      </c>
      <c r="M11" s="21">
        <v>12.2</v>
      </c>
      <c r="N11" s="21">
        <v>11</v>
      </c>
      <c r="P11" s="9">
        <v>9</v>
      </c>
      <c r="Q11" s="9">
        <v>9.3000000000000007</v>
      </c>
      <c r="T11" s="9">
        <v>6.2</v>
      </c>
      <c r="U11" s="9">
        <v>13</v>
      </c>
      <c r="V11" s="9">
        <v>10.7</v>
      </c>
      <c r="Y11" s="9">
        <v>6.4</v>
      </c>
      <c r="AA11" s="9">
        <v>8.1999999999999993</v>
      </c>
      <c r="AD11" s="9">
        <v>6.4</v>
      </c>
      <c r="AF11" s="9">
        <v>9.4</v>
      </c>
      <c r="AG11" s="9">
        <v>4.5</v>
      </c>
      <c r="AH11" s="9">
        <v>5.8</v>
      </c>
      <c r="AL11" s="9">
        <v>5.8</v>
      </c>
      <c r="AM11" s="9">
        <v>10.3</v>
      </c>
      <c r="AO11" s="9">
        <v>11</v>
      </c>
      <c r="AP11" s="9">
        <v>4.0999999999999996</v>
      </c>
      <c r="AQ11" s="9">
        <v>9.9</v>
      </c>
      <c r="AR11" s="9">
        <v>11.9</v>
      </c>
      <c r="AT11" s="9">
        <v>9.5</v>
      </c>
      <c r="AU11" s="21">
        <v>11</v>
      </c>
      <c r="AV11" s="21">
        <v>11.1</v>
      </c>
      <c r="AW11" s="9">
        <v>5.8</v>
      </c>
      <c r="BB11" s="9">
        <v>8.1999999999999993</v>
      </c>
      <c r="BC11" s="21">
        <v>14</v>
      </c>
      <c r="BD11" s="21">
        <v>13.3</v>
      </c>
      <c r="BE11" s="9">
        <v>6.6</v>
      </c>
      <c r="BG11" s="9">
        <v>6.9</v>
      </c>
      <c r="BK11" s="9">
        <v>8.6999999999999993</v>
      </c>
      <c r="BL11" s="9">
        <v>6</v>
      </c>
      <c r="BM11" s="9">
        <v>4.5</v>
      </c>
      <c r="BQ11" s="9">
        <v>10.4</v>
      </c>
      <c r="BR11" s="9">
        <v>10.1</v>
      </c>
      <c r="BS11" s="41">
        <v>11.7</v>
      </c>
      <c r="BT11" s="9">
        <v>15.1</v>
      </c>
      <c r="BU11" s="21">
        <v>9.5</v>
      </c>
      <c r="BV11" s="21">
        <v>5</v>
      </c>
      <c r="BX11" s="9">
        <v>7.6</v>
      </c>
      <c r="BZ11" s="9">
        <v>10.199999999999999</v>
      </c>
      <c r="CB11" s="9">
        <v>8.1</v>
      </c>
      <c r="CC11" s="9">
        <v>8.5</v>
      </c>
      <c r="CE11" s="21">
        <v>12</v>
      </c>
      <c r="CI11" s="9">
        <v>11.9</v>
      </c>
      <c r="CJ11" s="9">
        <v>17.3</v>
      </c>
      <c r="CK11" s="9">
        <v>9</v>
      </c>
      <c r="CL11" s="9">
        <v>7.9</v>
      </c>
      <c r="CM11" s="21"/>
      <c r="CN11" s="21"/>
      <c r="CO11" s="21"/>
      <c r="CP11" s="21"/>
      <c r="CQ11" s="21"/>
      <c r="CR11" s="21"/>
    </row>
    <row r="12" spans="1:163" x14ac:dyDescent="0.25">
      <c r="A12" s="7" t="s">
        <v>44</v>
      </c>
      <c r="B12" s="9">
        <f>B10-B11</f>
        <v>24</v>
      </c>
      <c r="C12" s="9">
        <f>C10-C11</f>
        <v>25.9</v>
      </c>
      <c r="D12" s="9">
        <v>18.399999999999999</v>
      </c>
      <c r="E12" s="21">
        <f>E10-E11</f>
        <v>18.100000000000001</v>
      </c>
      <c r="F12" s="21">
        <f>F10-F11</f>
        <v>20.200000000000003</v>
      </c>
      <c r="G12" s="9">
        <v>17.2</v>
      </c>
      <c r="H12" s="9">
        <v>17.7</v>
      </c>
      <c r="I12" s="9">
        <v>18.899999999999999</v>
      </c>
      <c r="J12" s="21">
        <f>J10-J11</f>
        <v>23.9</v>
      </c>
      <c r="K12" s="21">
        <f>K10-K11</f>
        <v>13</v>
      </c>
      <c r="L12" s="21">
        <f>L10-L11</f>
        <v>14.8</v>
      </c>
      <c r="M12" s="21">
        <f>M10-M11</f>
        <v>13</v>
      </c>
      <c r="N12" s="21">
        <f>N10-N11</f>
        <v>15.7</v>
      </c>
      <c r="O12" s="21">
        <v>15</v>
      </c>
      <c r="P12" s="21">
        <f t="shared" ref="P12:Q12" si="0">P10-P11</f>
        <v>24</v>
      </c>
      <c r="Q12" s="21">
        <f t="shared" si="0"/>
        <v>23.499999999999996</v>
      </c>
      <c r="R12" s="21"/>
      <c r="S12" s="21"/>
      <c r="T12" s="21">
        <f>T10-T11</f>
        <v>18.600000000000001</v>
      </c>
      <c r="U12" s="21">
        <f>U10-U11</f>
        <v>11</v>
      </c>
      <c r="V12" s="21">
        <f>V10-V11</f>
        <v>15.2</v>
      </c>
      <c r="W12" s="21">
        <v>18.7</v>
      </c>
      <c r="X12" s="9">
        <v>17.600000000000001</v>
      </c>
      <c r="Y12" s="9">
        <f>Y10-Y11</f>
        <v>18.799999999999997</v>
      </c>
      <c r="Z12" s="21">
        <v>20</v>
      </c>
      <c r="AA12" s="21">
        <v>20</v>
      </c>
      <c r="AB12" s="9">
        <v>19.399999999999999</v>
      </c>
      <c r="AC12" s="21">
        <v>17.399999999999999</v>
      </c>
      <c r="AD12" s="21">
        <f t="shared" ref="AD12" si="1">AD10-AD11</f>
        <v>18.600000000000001</v>
      </c>
      <c r="AE12" s="21"/>
      <c r="AF12" s="21">
        <f>AF10-AF11</f>
        <v>23.5</v>
      </c>
      <c r="AG12" s="21">
        <f>AG10-AG11</f>
        <v>23.1</v>
      </c>
      <c r="AH12" s="21">
        <f>AH10-AH11</f>
        <v>22.599999999999998</v>
      </c>
      <c r="AI12" s="21"/>
      <c r="AJ12" s="9">
        <v>21.1</v>
      </c>
      <c r="AK12" s="21">
        <v>18.100000000000001</v>
      </c>
      <c r="AL12" s="21">
        <f t="shared" ref="AL12:AW12" si="2">AL10-AL11</f>
        <v>20.099999999999998</v>
      </c>
      <c r="AM12" s="21">
        <f t="shared" si="2"/>
        <v>15.899999999999999</v>
      </c>
      <c r="AN12" s="21"/>
      <c r="AO12" s="21">
        <f t="shared" si="2"/>
        <v>15.7</v>
      </c>
      <c r="AP12" s="21">
        <f t="shared" si="2"/>
        <v>38.799999999999997</v>
      </c>
      <c r="AQ12" s="21">
        <f t="shared" si="2"/>
        <v>23.4</v>
      </c>
      <c r="AR12" s="21">
        <f t="shared" si="2"/>
        <v>18.399999999999999</v>
      </c>
      <c r="AS12" s="21"/>
      <c r="AT12" s="21">
        <f t="shared" si="2"/>
        <v>24.1</v>
      </c>
      <c r="AU12" s="21">
        <f t="shared" si="2"/>
        <v>12</v>
      </c>
      <c r="AV12" s="21">
        <f t="shared" si="2"/>
        <v>14.6</v>
      </c>
      <c r="AW12" s="21">
        <f t="shared" si="2"/>
        <v>22.599999999999998</v>
      </c>
      <c r="AX12" s="21"/>
      <c r="AY12" s="21"/>
      <c r="AZ12" s="21">
        <v>15.3</v>
      </c>
      <c r="BA12" s="9">
        <v>15.3</v>
      </c>
      <c r="BB12" s="21">
        <f>BB10-BB11</f>
        <v>17.7</v>
      </c>
      <c r="BC12" s="21">
        <f>BC10-BC11</f>
        <v>21</v>
      </c>
      <c r="BD12" s="21">
        <f>BD10-BD11</f>
        <v>24.900000000000002</v>
      </c>
      <c r="BE12" s="21">
        <f>BE10-BE11</f>
        <v>21</v>
      </c>
      <c r="BF12" s="21">
        <v>21.1</v>
      </c>
      <c r="BG12" s="21">
        <f>BG10-BG11</f>
        <v>24.299999999999997</v>
      </c>
      <c r="BH12" s="21"/>
      <c r="BI12" s="21"/>
      <c r="BJ12" s="21"/>
      <c r="BK12" s="21">
        <f>BK10-BK11</f>
        <v>17</v>
      </c>
      <c r="BL12" s="21">
        <f>BL10-BL11</f>
        <v>22</v>
      </c>
      <c r="BM12" s="21">
        <f>BM10-BM11</f>
        <v>23.9</v>
      </c>
      <c r="BN12" s="21"/>
      <c r="BO12" s="21"/>
      <c r="BP12" s="21">
        <v>15.7</v>
      </c>
      <c r="BQ12" s="21">
        <f t="shared" ref="BQ12:BV12" si="3">BQ10-BQ11</f>
        <v>17.700000000000003</v>
      </c>
      <c r="BR12" s="21">
        <f t="shared" si="3"/>
        <v>19.100000000000001</v>
      </c>
      <c r="BS12" s="21">
        <f t="shared" si="3"/>
        <v>13.100000000000001</v>
      </c>
      <c r="BT12" s="21">
        <f t="shared" si="3"/>
        <v>19.899999999999999</v>
      </c>
      <c r="BU12" s="21">
        <f t="shared" si="3"/>
        <v>18.600000000000001</v>
      </c>
      <c r="BV12" s="21">
        <f t="shared" si="3"/>
        <v>21</v>
      </c>
      <c r="BW12" s="21">
        <v>15.8</v>
      </c>
      <c r="BX12" s="9">
        <f>BX10-BX11</f>
        <v>19.299999999999997</v>
      </c>
      <c r="BY12" s="21">
        <v>17.7</v>
      </c>
      <c r="BZ12" s="21">
        <f>BZ10-BZ11</f>
        <v>17.600000000000001</v>
      </c>
      <c r="CA12" s="21">
        <v>18.399999999999999</v>
      </c>
      <c r="CB12" s="21">
        <f>CB10-CB11</f>
        <v>23.700000000000003</v>
      </c>
      <c r="CC12" s="21">
        <f>CC10-CC11</f>
        <v>19.2</v>
      </c>
      <c r="CD12" s="9">
        <v>19.3</v>
      </c>
      <c r="CE12" s="9">
        <f>CE10-CE11</f>
        <v>16.3</v>
      </c>
      <c r="CF12" s="9">
        <v>18.3</v>
      </c>
      <c r="CG12" s="9">
        <v>19.2</v>
      </c>
      <c r="CH12" s="9">
        <v>18.399999999999999</v>
      </c>
      <c r="CI12" s="21">
        <f>CI10-CI11</f>
        <v>20.100000000000001</v>
      </c>
      <c r="CJ12" s="21">
        <f>CJ10-CJ11</f>
        <v>15.099999999999998</v>
      </c>
      <c r="CK12" s="21">
        <f>CK10-CK11</f>
        <v>16</v>
      </c>
      <c r="CL12" s="21">
        <f>CL10-CL11</f>
        <v>19.5</v>
      </c>
      <c r="CM12" s="21">
        <f t="shared" ref="CM12" si="4">CM10-CM11</f>
        <v>0</v>
      </c>
      <c r="CN12" s="21">
        <f t="shared" ref="CN12" si="5">CN10-CN11</f>
        <v>0</v>
      </c>
      <c r="CO12" s="21">
        <f t="shared" ref="CO12" si="6">CO10-CO11</f>
        <v>0</v>
      </c>
      <c r="CP12" s="21">
        <f t="shared" ref="CP12" si="7">CP10-CP11</f>
        <v>0</v>
      </c>
      <c r="CQ12" s="21">
        <f t="shared" ref="CQ12" si="8">CQ10-CQ11</f>
        <v>0</v>
      </c>
      <c r="CR12" s="21">
        <f t="shared" ref="CR12" si="9">CR10-CR11</f>
        <v>0</v>
      </c>
      <c r="CS12" s="21">
        <f t="shared" ref="CS12" si="10">CS10-CS11</f>
        <v>0</v>
      </c>
      <c r="CT12" s="21">
        <f t="shared" ref="CT12" si="11">CT10-CT11</f>
        <v>0</v>
      </c>
      <c r="CU12" s="21">
        <f t="shared" ref="CU12" si="12">CU10-CU11</f>
        <v>0</v>
      </c>
      <c r="CV12" s="21">
        <f t="shared" ref="CV12" si="13">CV10-CV11</f>
        <v>0</v>
      </c>
      <c r="CW12" s="21">
        <f t="shared" ref="CW12" si="14">CW10-CW11</f>
        <v>0</v>
      </c>
      <c r="CX12" s="21">
        <f t="shared" ref="CX12" si="15">CX10-CX11</f>
        <v>0</v>
      </c>
      <c r="CY12" s="21">
        <f t="shared" ref="CY12" si="16">CY10-CY11</f>
        <v>0</v>
      </c>
      <c r="CZ12" s="21">
        <f t="shared" ref="CZ12" si="17">CZ10-CZ11</f>
        <v>0</v>
      </c>
      <c r="DA12" s="21">
        <f t="shared" ref="DA12" si="18">DA10-DA11</f>
        <v>0</v>
      </c>
      <c r="DB12" s="21">
        <f t="shared" ref="DB12" si="19">DB10-DB11</f>
        <v>0</v>
      </c>
      <c r="DC12" s="21">
        <f t="shared" ref="DC12" si="20">DC10-DC11</f>
        <v>0</v>
      </c>
      <c r="DD12" s="21">
        <f t="shared" ref="DD12" si="21">DD10-DD11</f>
        <v>0</v>
      </c>
      <c r="DE12" s="21">
        <f t="shared" ref="DE12" si="22">DE10-DE11</f>
        <v>0</v>
      </c>
      <c r="DF12" s="21">
        <f t="shared" ref="DF12" si="23">DF10-DF11</f>
        <v>0</v>
      </c>
      <c r="DG12" s="21">
        <f t="shared" ref="DG12" si="24">DG10-DG11</f>
        <v>0</v>
      </c>
      <c r="DH12" s="21">
        <f t="shared" ref="DH12" si="25">DH10-DH11</f>
        <v>0</v>
      </c>
      <c r="DI12" s="21">
        <f t="shared" ref="DI12" si="26">DI10-DI11</f>
        <v>0</v>
      </c>
      <c r="DJ12" s="21">
        <f t="shared" ref="DJ12" si="27">DJ10-DJ11</f>
        <v>0</v>
      </c>
      <c r="DK12" s="21">
        <f t="shared" ref="DK12" si="28">DK10-DK11</f>
        <v>0</v>
      </c>
      <c r="DL12" s="21">
        <f t="shared" ref="DL12" si="29">DL10-DL11</f>
        <v>0</v>
      </c>
      <c r="DM12" s="21">
        <f t="shared" ref="DM12" si="30">DM10-DM11</f>
        <v>0</v>
      </c>
      <c r="DN12" s="21">
        <f t="shared" ref="DN12" si="31">DN10-DN11</f>
        <v>0</v>
      </c>
      <c r="DO12" s="21">
        <f t="shared" ref="DO12" si="32">DO10-DO11</f>
        <v>0</v>
      </c>
      <c r="DP12" s="21">
        <f t="shared" ref="DP12" si="33">DP10-DP11</f>
        <v>0</v>
      </c>
      <c r="DQ12" s="21">
        <f t="shared" ref="DQ12" si="34">DQ10-DQ11</f>
        <v>0</v>
      </c>
      <c r="DR12" s="21">
        <f t="shared" ref="DR12" si="35">DR10-DR11</f>
        <v>0</v>
      </c>
      <c r="DS12" s="21">
        <f t="shared" ref="DS12" si="36">DS10-DS11</f>
        <v>0</v>
      </c>
      <c r="DT12" s="21">
        <f t="shared" ref="DT12" si="37">DT10-DT11</f>
        <v>0</v>
      </c>
      <c r="DU12" s="21">
        <f t="shared" ref="DU12" si="38">DU10-DU11</f>
        <v>0</v>
      </c>
      <c r="DV12" s="21">
        <f t="shared" ref="DV12" si="39">DV10-DV11</f>
        <v>0</v>
      </c>
      <c r="DW12" s="21">
        <f t="shared" ref="DW12" si="40">DW10-DW11</f>
        <v>0</v>
      </c>
      <c r="DX12" s="21">
        <f t="shared" ref="DX12" si="41">DX10-DX11</f>
        <v>0</v>
      </c>
      <c r="DY12" s="21">
        <f t="shared" ref="DY12" si="42">DY10-DY11</f>
        <v>0</v>
      </c>
      <c r="DZ12" s="21">
        <f t="shared" ref="DZ12" si="43">DZ10-DZ11</f>
        <v>0</v>
      </c>
      <c r="EA12" s="21">
        <f t="shared" ref="EA12" si="44">EA10-EA11</f>
        <v>0</v>
      </c>
      <c r="EB12" s="21">
        <f t="shared" ref="EB12" si="45">EB10-EB11</f>
        <v>0</v>
      </c>
      <c r="EC12" s="21">
        <f t="shared" ref="EC12" si="46">EC10-EC11</f>
        <v>0</v>
      </c>
      <c r="ED12" s="21">
        <f t="shared" ref="ED12" si="47">ED10-ED11</f>
        <v>0</v>
      </c>
      <c r="EE12" s="21">
        <f t="shared" ref="EE12" si="48">EE10-EE11</f>
        <v>0</v>
      </c>
      <c r="EF12" s="21">
        <f t="shared" ref="EF12" si="49">EF10-EF11</f>
        <v>0</v>
      </c>
      <c r="EG12" s="21">
        <f t="shared" ref="EG12" si="50">EG10-EG11</f>
        <v>0</v>
      </c>
      <c r="EH12" s="21">
        <f t="shared" ref="EH12" si="51">EH10-EH11</f>
        <v>0</v>
      </c>
      <c r="EI12" s="21">
        <f t="shared" ref="EI12" si="52">EI10-EI11</f>
        <v>0</v>
      </c>
      <c r="EJ12" s="21">
        <f t="shared" ref="EJ12" si="53">EJ10-EJ11</f>
        <v>0</v>
      </c>
      <c r="EK12" s="21">
        <f t="shared" ref="EK12" si="54">EK10-EK11</f>
        <v>0</v>
      </c>
      <c r="EL12" s="21">
        <f t="shared" ref="EL12" si="55">EL10-EL11</f>
        <v>0</v>
      </c>
      <c r="EM12" s="21">
        <f t="shared" ref="EM12" si="56">EM10-EM11</f>
        <v>0</v>
      </c>
      <c r="EN12" s="21">
        <f t="shared" ref="EN12" si="57">EN10-EN11</f>
        <v>0</v>
      </c>
      <c r="EO12" s="21">
        <f t="shared" ref="EO12" si="58">EO10-EO11</f>
        <v>0</v>
      </c>
      <c r="EP12" s="21">
        <f t="shared" ref="EP12" si="59">EP10-EP11</f>
        <v>0</v>
      </c>
      <c r="EQ12" s="21">
        <f t="shared" ref="EQ12" si="60">EQ10-EQ11</f>
        <v>0</v>
      </c>
      <c r="ER12" s="21">
        <f t="shared" ref="ER12" si="61">ER10-ER11</f>
        <v>0</v>
      </c>
      <c r="ES12" s="21">
        <f t="shared" ref="ES12" si="62">ES10-ES11</f>
        <v>0</v>
      </c>
      <c r="ET12" s="21">
        <f t="shared" ref="ET12" si="63">ET10-ET11</f>
        <v>0</v>
      </c>
      <c r="EU12" s="21">
        <f t="shared" ref="EU12" si="64">EU10-EU11</f>
        <v>0</v>
      </c>
      <c r="EV12" s="21">
        <f t="shared" ref="EV12" si="65">EV10-EV11</f>
        <v>0</v>
      </c>
      <c r="EW12" s="21">
        <f t="shared" ref="EW12" si="66">EW10-EW11</f>
        <v>0</v>
      </c>
      <c r="EX12" s="21">
        <f t="shared" ref="EX12" si="67">EX10-EX11</f>
        <v>0</v>
      </c>
      <c r="EY12" s="21">
        <f t="shared" ref="EY12" si="68">EY10-EY11</f>
        <v>0</v>
      </c>
      <c r="EZ12" s="21">
        <f t="shared" ref="EZ12" si="69">EZ10-EZ11</f>
        <v>0</v>
      </c>
      <c r="FA12" s="21">
        <f t="shared" ref="FA12" si="70">FA10-FA11</f>
        <v>0</v>
      </c>
      <c r="FB12" s="21">
        <f t="shared" ref="FB12" si="71">FB10-FB11</f>
        <v>0</v>
      </c>
      <c r="FC12" s="21">
        <f t="shared" ref="FC12" si="72">FC10-FC11</f>
        <v>0</v>
      </c>
      <c r="FD12" s="21">
        <f t="shared" ref="FD12" si="73">FD10-FD11</f>
        <v>0</v>
      </c>
      <c r="FE12" s="21">
        <f t="shared" ref="FE12" si="74">FE10-FE11</f>
        <v>0</v>
      </c>
      <c r="FF12" s="21">
        <f t="shared" ref="FF12" si="75">FF10-FF11</f>
        <v>0</v>
      </c>
      <c r="FG12" s="21">
        <f t="shared" ref="FG12" si="76">FG10-FG11</f>
        <v>0</v>
      </c>
    </row>
    <row r="13" spans="1:163" x14ac:dyDescent="0.25">
      <c r="A13" s="7" t="s">
        <v>18</v>
      </c>
      <c r="K13" s="9" t="s">
        <v>1903</v>
      </c>
      <c r="L13" s="9" t="s">
        <v>78</v>
      </c>
      <c r="M13" s="9" t="s">
        <v>1920</v>
      </c>
      <c r="BS13" s="41" t="s">
        <v>1918</v>
      </c>
      <c r="CE13" s="9" t="s">
        <v>78</v>
      </c>
    </row>
    <row r="14" spans="1:163" x14ac:dyDescent="0.25">
      <c r="A14" s="7" t="s">
        <v>19</v>
      </c>
      <c r="K14" s="9" t="s">
        <v>1902</v>
      </c>
      <c r="L14" s="9" t="s">
        <v>1904</v>
      </c>
      <c r="M14" s="9" t="s">
        <v>1919</v>
      </c>
      <c r="BS14" s="41" t="s">
        <v>1917</v>
      </c>
      <c r="CE14" s="9" t="s">
        <v>2610</v>
      </c>
    </row>
    <row r="15" spans="1:163" x14ac:dyDescent="0.25">
      <c r="A15" s="7" t="s">
        <v>20</v>
      </c>
      <c r="B15" s="9">
        <v>286</v>
      </c>
      <c r="C15" s="9">
        <v>258</v>
      </c>
      <c r="D15" s="9">
        <v>1181</v>
      </c>
      <c r="E15" s="9">
        <v>994</v>
      </c>
      <c r="F15" s="9">
        <v>994</v>
      </c>
      <c r="G15" s="9">
        <v>860</v>
      </c>
      <c r="H15" s="9">
        <v>868</v>
      </c>
      <c r="I15" s="9">
        <v>1078</v>
      </c>
      <c r="J15" s="9">
        <v>1075</v>
      </c>
      <c r="K15" s="9" t="s">
        <v>78</v>
      </c>
      <c r="L15" s="9" t="s">
        <v>2428</v>
      </c>
      <c r="M15" s="9">
        <v>60</v>
      </c>
      <c r="N15" s="9">
        <v>102</v>
      </c>
      <c r="O15" s="9">
        <v>413</v>
      </c>
      <c r="P15" s="9" t="s">
        <v>78</v>
      </c>
      <c r="Q15" s="9">
        <v>788</v>
      </c>
      <c r="R15" s="9">
        <v>700</v>
      </c>
      <c r="S15" s="9">
        <v>700</v>
      </c>
      <c r="T15" s="9">
        <v>674</v>
      </c>
      <c r="U15" s="9" t="s">
        <v>78</v>
      </c>
      <c r="V15" s="9">
        <v>66</v>
      </c>
      <c r="W15" s="9">
        <v>700</v>
      </c>
      <c r="X15" s="9">
        <v>690</v>
      </c>
      <c r="Y15" s="9">
        <v>690</v>
      </c>
      <c r="Z15" s="9">
        <v>366</v>
      </c>
      <c r="AA15" s="9">
        <v>366</v>
      </c>
      <c r="AB15" s="9">
        <v>1189</v>
      </c>
      <c r="AC15" s="9">
        <v>684</v>
      </c>
      <c r="AD15" s="9">
        <v>1458</v>
      </c>
      <c r="AE15" s="9">
        <v>1550</v>
      </c>
      <c r="AF15" s="9" t="s">
        <v>78</v>
      </c>
      <c r="AG15" s="9">
        <v>1145</v>
      </c>
      <c r="AH15" s="9" t="s">
        <v>78</v>
      </c>
      <c r="AI15" s="9">
        <v>1143</v>
      </c>
      <c r="AJ15" s="9">
        <v>420</v>
      </c>
      <c r="AK15" s="9">
        <v>1179</v>
      </c>
      <c r="AL15" s="9">
        <v>1179</v>
      </c>
      <c r="AM15" s="9" t="s">
        <v>78</v>
      </c>
      <c r="AN15" s="9">
        <v>45</v>
      </c>
      <c r="AO15" s="9">
        <v>8</v>
      </c>
      <c r="AP15" s="9">
        <v>70</v>
      </c>
      <c r="AQ15" s="9">
        <v>81</v>
      </c>
      <c r="AR15" s="9">
        <v>375</v>
      </c>
      <c r="AS15" s="9">
        <v>526</v>
      </c>
      <c r="AT15" s="9">
        <v>497</v>
      </c>
      <c r="AU15" s="9" t="s">
        <v>78</v>
      </c>
      <c r="AV15" s="9">
        <v>4</v>
      </c>
      <c r="AW15" s="9" t="s">
        <v>78</v>
      </c>
      <c r="AX15" s="9">
        <v>1270</v>
      </c>
      <c r="AY15" s="9">
        <v>1270</v>
      </c>
      <c r="AZ15" s="9">
        <v>247</v>
      </c>
      <c r="BA15" s="9">
        <v>236</v>
      </c>
      <c r="BB15" s="9">
        <v>236</v>
      </c>
      <c r="BC15" s="9" t="s">
        <v>78</v>
      </c>
      <c r="BD15" s="9">
        <v>292</v>
      </c>
      <c r="BE15" s="9" t="s">
        <v>78</v>
      </c>
      <c r="BF15" s="9">
        <v>770</v>
      </c>
      <c r="BG15" s="9">
        <v>767</v>
      </c>
      <c r="BH15" s="9">
        <v>765</v>
      </c>
      <c r="BI15" s="9">
        <v>426</v>
      </c>
      <c r="BJ15" s="9">
        <v>426</v>
      </c>
      <c r="BK15" s="9">
        <v>374</v>
      </c>
      <c r="BL15" s="9" t="s">
        <v>78</v>
      </c>
      <c r="BM15" s="9">
        <v>1158</v>
      </c>
      <c r="BN15" s="9">
        <v>1100</v>
      </c>
      <c r="BO15" s="9">
        <v>1100</v>
      </c>
      <c r="BP15" s="9">
        <v>42</v>
      </c>
      <c r="BQ15" s="9">
        <v>42</v>
      </c>
      <c r="BR15" s="9" t="s">
        <v>78</v>
      </c>
      <c r="BS15" s="41">
        <v>11</v>
      </c>
      <c r="BT15" s="9">
        <v>346</v>
      </c>
      <c r="BU15" s="9">
        <v>750</v>
      </c>
      <c r="BV15" s="9" t="s">
        <v>78</v>
      </c>
      <c r="BW15" s="9">
        <v>594</v>
      </c>
      <c r="BX15" s="9">
        <v>839</v>
      </c>
      <c r="BY15" s="9">
        <v>924</v>
      </c>
      <c r="BZ15" s="9" t="s">
        <v>78</v>
      </c>
      <c r="CA15" s="9">
        <v>1254</v>
      </c>
      <c r="CB15" s="9" t="s">
        <v>78</v>
      </c>
      <c r="CC15" s="9" t="s">
        <v>78</v>
      </c>
      <c r="CD15" s="9">
        <v>1400</v>
      </c>
      <c r="CE15" s="9">
        <v>1376</v>
      </c>
      <c r="CF15" s="9">
        <v>1193</v>
      </c>
      <c r="CG15" s="9">
        <v>1090</v>
      </c>
      <c r="CH15" s="9">
        <v>620</v>
      </c>
      <c r="CI15" s="9">
        <v>293</v>
      </c>
      <c r="CJ15" s="9">
        <v>720</v>
      </c>
      <c r="CK15" s="9" t="s">
        <v>78</v>
      </c>
      <c r="CL15" s="9" t="s">
        <v>78</v>
      </c>
    </row>
    <row r="16" spans="1:163" x14ac:dyDescent="0.25">
      <c r="A16" s="7" t="s">
        <v>21</v>
      </c>
      <c r="B16" s="9" t="s">
        <v>78</v>
      </c>
      <c r="C16" s="9" t="s">
        <v>1145</v>
      </c>
      <c r="D16" s="9" t="s">
        <v>42</v>
      </c>
      <c r="E16" s="9" t="s">
        <v>42</v>
      </c>
      <c r="F16" s="9" t="s">
        <v>1145</v>
      </c>
      <c r="G16" s="9" t="s">
        <v>42</v>
      </c>
      <c r="H16" s="9" t="s">
        <v>42</v>
      </c>
      <c r="I16" s="9" t="s">
        <v>42</v>
      </c>
      <c r="J16" s="9" t="s">
        <v>1145</v>
      </c>
      <c r="K16" s="9" t="s">
        <v>78</v>
      </c>
      <c r="L16" s="9" t="s">
        <v>105</v>
      </c>
      <c r="M16" s="9" t="s">
        <v>78</v>
      </c>
      <c r="N16" s="9" t="s">
        <v>1145</v>
      </c>
      <c r="O16" s="9" t="s">
        <v>42</v>
      </c>
      <c r="P16" s="9" t="s">
        <v>78</v>
      </c>
      <c r="Q16" s="9" t="s">
        <v>1145</v>
      </c>
      <c r="R16" s="9" t="s">
        <v>800</v>
      </c>
      <c r="S16" s="9" t="s">
        <v>808</v>
      </c>
      <c r="T16" s="9" t="s">
        <v>1145</v>
      </c>
      <c r="U16" s="9" t="s">
        <v>78</v>
      </c>
      <c r="V16" s="9" t="s">
        <v>1145</v>
      </c>
      <c r="W16" s="9" t="s">
        <v>42</v>
      </c>
      <c r="X16" s="9" t="s">
        <v>42</v>
      </c>
      <c r="Y16" s="9" t="s">
        <v>1145</v>
      </c>
      <c r="Z16" s="9" t="s">
        <v>42</v>
      </c>
      <c r="AA16" s="9" t="s">
        <v>1145</v>
      </c>
      <c r="AB16" s="9" t="s">
        <v>42</v>
      </c>
      <c r="AC16" s="9" t="s">
        <v>42</v>
      </c>
      <c r="AD16" s="9" t="s">
        <v>1145</v>
      </c>
      <c r="AE16" s="9" t="s">
        <v>42</v>
      </c>
      <c r="AF16" s="9" t="s">
        <v>42</v>
      </c>
      <c r="AG16" s="9" t="s">
        <v>1145</v>
      </c>
      <c r="AH16" s="9" t="s">
        <v>78</v>
      </c>
      <c r="AI16" s="9" t="s">
        <v>78</v>
      </c>
      <c r="AJ16" s="9" t="s">
        <v>42</v>
      </c>
      <c r="AK16" s="9" t="s">
        <v>42</v>
      </c>
      <c r="AL16" s="9" t="s">
        <v>1145</v>
      </c>
      <c r="AM16" s="9" t="s">
        <v>78</v>
      </c>
      <c r="AN16" s="9" t="s">
        <v>78</v>
      </c>
      <c r="AO16" s="9" t="s">
        <v>1145</v>
      </c>
      <c r="AQ16" s="9" t="s">
        <v>1145</v>
      </c>
      <c r="AR16" s="9" t="s">
        <v>78</v>
      </c>
      <c r="AS16" s="9" t="s">
        <v>78</v>
      </c>
      <c r="AT16" s="9" t="s">
        <v>1145</v>
      </c>
      <c r="AU16" s="9" t="s">
        <v>78</v>
      </c>
      <c r="AV16" s="9" t="s">
        <v>1145</v>
      </c>
      <c r="AW16" s="9" t="s">
        <v>78</v>
      </c>
      <c r="AX16" s="9" t="s">
        <v>800</v>
      </c>
      <c r="AY16" s="9" t="s">
        <v>801</v>
      </c>
      <c r="AZ16" s="9" t="s">
        <v>42</v>
      </c>
      <c r="BA16" s="9" t="s">
        <v>42</v>
      </c>
      <c r="BB16" s="9" t="s">
        <v>1145</v>
      </c>
      <c r="BC16" s="9" t="s">
        <v>78</v>
      </c>
      <c r="BD16" s="9" t="s">
        <v>1145</v>
      </c>
      <c r="BE16" s="9" t="s">
        <v>78</v>
      </c>
      <c r="BF16" s="9" t="s">
        <v>42</v>
      </c>
      <c r="BG16" s="9" t="s">
        <v>1145</v>
      </c>
      <c r="BH16" s="9" t="s">
        <v>78</v>
      </c>
      <c r="BI16" s="9" t="s">
        <v>800</v>
      </c>
      <c r="BJ16" s="9" t="s">
        <v>810</v>
      </c>
      <c r="BK16" s="9" t="s">
        <v>1145</v>
      </c>
      <c r="BL16" s="9" t="s">
        <v>78</v>
      </c>
      <c r="BM16" s="9" t="s">
        <v>1145</v>
      </c>
      <c r="BN16" s="9" t="s">
        <v>800</v>
      </c>
      <c r="BO16" s="9" t="s">
        <v>805</v>
      </c>
      <c r="BP16" s="9" t="s">
        <v>42</v>
      </c>
      <c r="BQ16" s="9" t="s">
        <v>1145</v>
      </c>
      <c r="BR16" s="9" t="s">
        <v>78</v>
      </c>
      <c r="BS16" s="9" t="s">
        <v>78</v>
      </c>
      <c r="BT16" s="9" t="s">
        <v>78</v>
      </c>
      <c r="BU16" s="9" t="s">
        <v>78</v>
      </c>
      <c r="BV16" s="9" t="s">
        <v>78</v>
      </c>
      <c r="BW16" s="9" t="s">
        <v>42</v>
      </c>
      <c r="BX16" s="9" t="s">
        <v>42</v>
      </c>
      <c r="BY16" s="9" t="s">
        <v>42</v>
      </c>
      <c r="BZ16" s="9" t="s">
        <v>78</v>
      </c>
      <c r="CA16" s="9" t="s">
        <v>42</v>
      </c>
      <c r="CB16" s="9" t="s">
        <v>78</v>
      </c>
      <c r="CC16" s="9" t="s">
        <v>78</v>
      </c>
      <c r="CD16" s="9" t="s">
        <v>42</v>
      </c>
      <c r="CE16" s="9" t="s">
        <v>2611</v>
      </c>
      <c r="CF16" s="9" t="s">
        <v>42</v>
      </c>
      <c r="CG16" s="9" t="s">
        <v>42</v>
      </c>
      <c r="CH16" s="9" t="s">
        <v>42</v>
      </c>
      <c r="CI16" s="9" t="s">
        <v>78</v>
      </c>
      <c r="CJ16" s="9" t="s">
        <v>78</v>
      </c>
      <c r="CK16" s="9" t="s">
        <v>78</v>
      </c>
      <c r="CL16" s="9" t="s">
        <v>78</v>
      </c>
    </row>
    <row r="17" spans="1:163" x14ac:dyDescent="0.25">
      <c r="A17" s="7" t="s">
        <v>22</v>
      </c>
      <c r="B17" s="9" t="s">
        <v>78</v>
      </c>
      <c r="C17" s="9" t="s">
        <v>1145</v>
      </c>
      <c r="D17" s="9" t="s">
        <v>42</v>
      </c>
      <c r="E17" s="9" t="s">
        <v>42</v>
      </c>
      <c r="F17" s="9" t="s">
        <v>1145</v>
      </c>
      <c r="G17" s="9" t="s">
        <v>42</v>
      </c>
      <c r="H17" s="9" t="s">
        <v>42</v>
      </c>
      <c r="I17" s="9" t="s">
        <v>42</v>
      </c>
      <c r="J17" s="9" t="s">
        <v>1145</v>
      </c>
      <c r="K17" s="9" t="s">
        <v>78</v>
      </c>
      <c r="L17" s="9" t="s">
        <v>105</v>
      </c>
      <c r="M17" s="9" t="s">
        <v>78</v>
      </c>
      <c r="N17" s="9" t="s">
        <v>1145</v>
      </c>
      <c r="O17" s="9" t="s">
        <v>42</v>
      </c>
      <c r="P17" s="9" t="s">
        <v>78</v>
      </c>
      <c r="Q17" s="9" t="s">
        <v>1145</v>
      </c>
      <c r="R17" s="9" t="s">
        <v>800</v>
      </c>
      <c r="S17" s="9" t="s">
        <v>808</v>
      </c>
      <c r="T17" s="9" t="s">
        <v>1145</v>
      </c>
      <c r="U17" s="9" t="s">
        <v>78</v>
      </c>
      <c r="V17" s="9" t="s">
        <v>1145</v>
      </c>
      <c r="W17" s="9" t="s">
        <v>42</v>
      </c>
      <c r="X17" s="9" t="s">
        <v>42</v>
      </c>
      <c r="Y17" s="9" t="s">
        <v>1145</v>
      </c>
      <c r="Z17" s="9" t="s">
        <v>42</v>
      </c>
      <c r="AA17" s="9" t="s">
        <v>1145</v>
      </c>
      <c r="AB17" s="9" t="s">
        <v>42</v>
      </c>
      <c r="AC17" s="9" t="s">
        <v>42</v>
      </c>
      <c r="AD17" s="9" t="s">
        <v>1145</v>
      </c>
      <c r="AE17" s="9" t="s">
        <v>42</v>
      </c>
      <c r="AF17" s="9" t="s">
        <v>42</v>
      </c>
      <c r="AG17" s="9" t="s">
        <v>1145</v>
      </c>
      <c r="AH17" s="9" t="s">
        <v>78</v>
      </c>
      <c r="AI17" s="9" t="s">
        <v>78</v>
      </c>
      <c r="AJ17" s="9" t="s">
        <v>42</v>
      </c>
      <c r="AK17" s="9" t="s">
        <v>42</v>
      </c>
      <c r="AL17" s="9" t="s">
        <v>1145</v>
      </c>
      <c r="AM17" s="9" t="s">
        <v>78</v>
      </c>
      <c r="AN17" s="9" t="s">
        <v>78</v>
      </c>
      <c r="AO17" s="9" t="s">
        <v>1145</v>
      </c>
      <c r="AQ17" s="9" t="s">
        <v>1145</v>
      </c>
      <c r="AR17" s="9" t="s">
        <v>78</v>
      </c>
      <c r="AS17" s="9" t="s">
        <v>78</v>
      </c>
      <c r="AT17" s="9" t="s">
        <v>1145</v>
      </c>
      <c r="AU17" s="9" t="s">
        <v>78</v>
      </c>
      <c r="AV17" s="9" t="s">
        <v>1145</v>
      </c>
      <c r="AW17" s="9" t="s">
        <v>78</v>
      </c>
      <c r="AX17" s="9" t="s">
        <v>800</v>
      </c>
      <c r="AY17" s="9" t="s">
        <v>801</v>
      </c>
      <c r="AZ17" s="9" t="s">
        <v>42</v>
      </c>
      <c r="BA17" s="9" t="s">
        <v>42</v>
      </c>
      <c r="BB17" s="9" t="s">
        <v>1145</v>
      </c>
      <c r="BC17" s="9" t="s">
        <v>78</v>
      </c>
      <c r="BD17" s="9" t="s">
        <v>1145</v>
      </c>
      <c r="BE17" s="9" t="s">
        <v>78</v>
      </c>
      <c r="BF17" s="9" t="s">
        <v>42</v>
      </c>
      <c r="BG17" s="9" t="s">
        <v>1145</v>
      </c>
      <c r="BH17" s="9" t="s">
        <v>78</v>
      </c>
      <c r="BI17" s="9" t="s">
        <v>800</v>
      </c>
      <c r="BJ17" s="9" t="s">
        <v>810</v>
      </c>
      <c r="BK17" s="9" t="s">
        <v>1145</v>
      </c>
      <c r="BL17" s="9" t="s">
        <v>78</v>
      </c>
      <c r="BM17" s="9" t="s">
        <v>1145</v>
      </c>
      <c r="BN17" s="9" t="s">
        <v>800</v>
      </c>
      <c r="BO17" s="9" t="s">
        <v>805</v>
      </c>
      <c r="BP17" s="9" t="s">
        <v>42</v>
      </c>
      <c r="BQ17" s="9" t="s">
        <v>1145</v>
      </c>
      <c r="BR17" s="9" t="s">
        <v>78</v>
      </c>
      <c r="BS17" s="9" t="s">
        <v>78</v>
      </c>
      <c r="BT17" s="9" t="s">
        <v>78</v>
      </c>
      <c r="BU17" s="9" t="s">
        <v>78</v>
      </c>
      <c r="BV17" s="9" t="s">
        <v>78</v>
      </c>
      <c r="BW17" s="9" t="s">
        <v>42</v>
      </c>
      <c r="BX17" s="9" t="s">
        <v>42</v>
      </c>
      <c r="BY17" s="9" t="s">
        <v>42</v>
      </c>
      <c r="BZ17" s="9" t="s">
        <v>78</v>
      </c>
      <c r="CA17" s="9" t="s">
        <v>42</v>
      </c>
      <c r="CB17" s="9" t="s">
        <v>78</v>
      </c>
      <c r="CC17" s="9" t="s">
        <v>78</v>
      </c>
      <c r="CD17" s="9" t="s">
        <v>42</v>
      </c>
      <c r="CE17" s="9" t="s">
        <v>2611</v>
      </c>
      <c r="CF17" s="9" t="s">
        <v>42</v>
      </c>
      <c r="CG17" s="9" t="s">
        <v>42</v>
      </c>
      <c r="CH17" s="9" t="s">
        <v>42</v>
      </c>
      <c r="CI17" s="9" t="s">
        <v>78</v>
      </c>
      <c r="CJ17" s="9" t="s">
        <v>78</v>
      </c>
      <c r="CK17" s="9" t="s">
        <v>78</v>
      </c>
      <c r="CL17" s="9" t="s">
        <v>78</v>
      </c>
    </row>
    <row r="18" spans="1:163" x14ac:dyDescent="0.25">
      <c r="A18" s="7" t="s">
        <v>220</v>
      </c>
      <c r="L18" s="9">
        <v>30</v>
      </c>
    </row>
    <row r="19" spans="1:163" x14ac:dyDescent="0.25">
      <c r="A19" s="7" t="s">
        <v>221</v>
      </c>
      <c r="L19" s="9">
        <v>30</v>
      </c>
    </row>
    <row r="20" spans="1:163" x14ac:dyDescent="0.25">
      <c r="A20" s="7" t="s">
        <v>53</v>
      </c>
      <c r="B20" s="9">
        <f t="shared" ref="B20:C20" si="77">50*(B7+(10*B8))</f>
        <v>775</v>
      </c>
      <c r="C20" s="9">
        <f t="shared" si="77"/>
        <v>550</v>
      </c>
      <c r="D20" s="9">
        <f t="shared" ref="D20:CL20" si="78">50*(D7+(10*D8))</f>
        <v>47350</v>
      </c>
      <c r="E20" s="9">
        <f t="shared" si="78"/>
        <v>48100</v>
      </c>
      <c r="F20" s="9">
        <f t="shared" ref="F20" si="79">50*(F7+(10*F8))</f>
        <v>45100</v>
      </c>
      <c r="G20" s="9">
        <f t="shared" si="78"/>
        <v>32850</v>
      </c>
      <c r="H20" s="9">
        <f t="shared" si="78"/>
        <v>37000</v>
      </c>
      <c r="I20" s="9">
        <f t="shared" si="78"/>
        <v>34000</v>
      </c>
      <c r="J20" s="9">
        <f t="shared" si="78"/>
        <v>17800</v>
      </c>
      <c r="K20" s="9">
        <f t="shared" ref="K20:L20" si="80">50*(K7+(10*K8))</f>
        <v>42850</v>
      </c>
      <c r="L20" s="9">
        <f t="shared" si="80"/>
        <v>44550</v>
      </c>
      <c r="M20" s="9">
        <f t="shared" ref="M20:N20" si="81">50*(M7+(10*M8))</f>
        <v>42050</v>
      </c>
      <c r="N20" s="9">
        <f t="shared" si="81"/>
        <v>38750</v>
      </c>
      <c r="O20" s="9">
        <f t="shared" si="78"/>
        <v>22450</v>
      </c>
      <c r="P20" s="9">
        <f t="shared" ref="P20:Q20" si="82">50*(P7+(10*P8))</f>
        <v>7050</v>
      </c>
      <c r="Q20" s="9">
        <f t="shared" si="82"/>
        <v>4000</v>
      </c>
      <c r="T20" s="9">
        <f t="shared" ref="T20:U20" si="83">50*(T7+(10*T8))</f>
        <v>41400</v>
      </c>
      <c r="U20" s="9">
        <f t="shared" si="83"/>
        <v>24550</v>
      </c>
      <c r="V20" s="9">
        <f t="shared" ref="V20" si="84">50*(V7+(10*V8))</f>
        <v>27950</v>
      </c>
      <c r="W20" s="9">
        <f t="shared" si="78"/>
        <v>23000</v>
      </c>
      <c r="X20" s="9">
        <f t="shared" si="78"/>
        <v>30300</v>
      </c>
      <c r="Y20" s="9">
        <f t="shared" ref="Y20" si="85">50*(Y7+(10*Y8))</f>
        <v>35150</v>
      </c>
      <c r="Z20" s="9">
        <f t="shared" si="78"/>
        <v>51000</v>
      </c>
      <c r="AA20" s="9">
        <f t="shared" ref="AA20" si="86">50*(AA7+(10*AA8))</f>
        <v>48500</v>
      </c>
      <c r="AB20" s="9">
        <f t="shared" si="78"/>
        <v>51000</v>
      </c>
      <c r="AC20" s="9">
        <f t="shared" si="78"/>
        <v>34350</v>
      </c>
      <c r="AD20" s="9">
        <f t="shared" ref="AD20" si="87">50*(AD7+(10*AD8))</f>
        <v>53000</v>
      </c>
      <c r="AE20" s="9">
        <f t="shared" ref="AE20" si="88">50*(AE7+(10*AE8))</f>
        <v>92650</v>
      </c>
      <c r="AF20" s="9">
        <f t="shared" si="78"/>
        <v>41400</v>
      </c>
      <c r="AG20" s="9">
        <f t="shared" ref="AG20" si="89">50*(AG7+(10*AG8))</f>
        <v>37450</v>
      </c>
      <c r="AH20" s="9">
        <f t="shared" si="78"/>
        <v>36150</v>
      </c>
      <c r="AI20" s="9">
        <f t="shared" ref="AI20" si="90">50*(AI7+(10*AI8))</f>
        <v>39900</v>
      </c>
      <c r="AJ20" s="9">
        <f>50*(AJ7+(10*AJ8))</f>
        <v>17350</v>
      </c>
      <c r="AK20" s="9">
        <f t="shared" si="78"/>
        <v>43350</v>
      </c>
      <c r="AL20" s="9">
        <f t="shared" ref="AL20" si="91">50*(AL7+(10*AL8))</f>
        <v>51400</v>
      </c>
      <c r="AM20" s="9">
        <f t="shared" si="78"/>
        <v>31550</v>
      </c>
      <c r="AN20" s="9">
        <f t="shared" ref="AN20:AP20" si="92">50*(AN7+(10*AN8))</f>
        <v>40600</v>
      </c>
      <c r="AO20" s="9">
        <f t="shared" ref="AO20" si="93">50*(AO7+(10*AO8))</f>
        <v>41850</v>
      </c>
      <c r="AP20" s="9">
        <f t="shared" si="92"/>
        <v>5650</v>
      </c>
      <c r="AQ20" s="9">
        <f t="shared" ref="AQ20" si="94">50*(AQ7+(10*AQ8))</f>
        <v>4250</v>
      </c>
      <c r="AR20" s="9">
        <f t="shared" ref="AR20:AU20" si="95">50*(AR7+(10*AR8))</f>
        <v>1400</v>
      </c>
      <c r="AS20" s="9">
        <f t="shared" ref="AS20:AT20" si="96">50*(AS7+(10*AS8))</f>
        <v>6900</v>
      </c>
      <c r="AT20" s="9">
        <f t="shared" si="96"/>
        <v>5300</v>
      </c>
      <c r="AU20" s="9">
        <f t="shared" si="95"/>
        <v>26650</v>
      </c>
      <c r="AV20" s="9">
        <f t="shared" ref="AV20" si="97">50*(AV7+(10*AV8))</f>
        <v>27450</v>
      </c>
      <c r="AW20" s="9">
        <f t="shared" si="78"/>
        <v>36155</v>
      </c>
      <c r="AZ20" s="9">
        <f t="shared" si="78"/>
        <v>28950</v>
      </c>
      <c r="BA20" s="9">
        <f t="shared" si="78"/>
        <v>48550</v>
      </c>
      <c r="BB20" s="9">
        <f t="shared" ref="BB20" si="98">50*(BB7+(10*BB8))</f>
        <v>53000</v>
      </c>
      <c r="BC20" s="9">
        <f t="shared" ref="BC20:BD20" si="99">50*(BC7+(10*BC8))</f>
        <v>2050</v>
      </c>
      <c r="BD20" s="9">
        <f t="shared" si="99"/>
        <v>500</v>
      </c>
      <c r="BE20" s="9">
        <f t="shared" si="78"/>
        <v>45050</v>
      </c>
      <c r="BF20" s="9">
        <f t="shared" ref="BF20:BH20" si="100">50*(BF7+(10*BF8))</f>
        <v>24300</v>
      </c>
      <c r="BG20" s="9">
        <f t="shared" ref="BG20" si="101">50*(BG7+(10*BG8))</f>
        <v>16400</v>
      </c>
      <c r="BH20" s="9">
        <f t="shared" si="100"/>
        <v>21300</v>
      </c>
      <c r="BK20" s="9">
        <f t="shared" ref="BK20" si="102">50*(BK7+(10*BK8))</f>
        <v>35150</v>
      </c>
      <c r="BL20" s="9">
        <f t="shared" ref="BL20:BO20" si="103">50*(BL7+(10*BL8))</f>
        <v>28150</v>
      </c>
      <c r="BM20" s="9">
        <f t="shared" ref="BM20" si="104">50*(BM7+(10*BM8))</f>
        <v>19750</v>
      </c>
      <c r="BN20" s="9">
        <f t="shared" si="103"/>
        <v>0</v>
      </c>
      <c r="BO20" s="9">
        <f t="shared" si="103"/>
        <v>0</v>
      </c>
      <c r="BP20" s="9">
        <f t="shared" si="78"/>
        <v>22050</v>
      </c>
      <c r="BQ20" s="9">
        <f t="shared" ref="BQ20" si="105">50*(BQ7+(10*BQ8))</f>
        <v>24350</v>
      </c>
      <c r="BR20" s="9">
        <f t="shared" si="78"/>
        <v>24870</v>
      </c>
      <c r="BS20" s="9">
        <f t="shared" ref="BS20" si="106">50*(BS7+(10*BS8))</f>
        <v>25200</v>
      </c>
      <c r="BT20" s="9">
        <f t="shared" ref="BT20" si="107">50*(BT7+(10*BT8))</f>
        <v>1800</v>
      </c>
      <c r="BU20" s="9">
        <f t="shared" si="78"/>
        <v>52800</v>
      </c>
      <c r="BV20" s="9">
        <f t="shared" si="78"/>
        <v>49790</v>
      </c>
      <c r="BW20" s="9">
        <f t="shared" si="78"/>
        <v>25100</v>
      </c>
      <c r="BX20" s="9">
        <f t="shared" si="78"/>
        <v>31550</v>
      </c>
      <c r="BY20" s="9">
        <f t="shared" si="78"/>
        <v>37150</v>
      </c>
      <c r="BZ20" s="9">
        <f t="shared" si="78"/>
        <v>25050</v>
      </c>
      <c r="CA20" s="9">
        <f t="shared" si="78"/>
        <v>41200</v>
      </c>
      <c r="CB20" s="9">
        <f t="shared" si="78"/>
        <v>27125</v>
      </c>
      <c r="CC20" s="9">
        <f t="shared" si="78"/>
        <v>36310</v>
      </c>
      <c r="CD20" s="9">
        <f t="shared" si="78"/>
        <v>71350</v>
      </c>
      <c r="CE20" s="9">
        <f t="shared" ref="CE20" si="108">50*(CE7+(10*CE8))</f>
        <v>5950</v>
      </c>
      <c r="CF20" s="9">
        <f t="shared" si="78"/>
        <v>47800</v>
      </c>
      <c r="CG20" s="9">
        <f t="shared" si="78"/>
        <v>73050</v>
      </c>
      <c r="CH20" s="9">
        <f t="shared" si="78"/>
        <v>95150</v>
      </c>
      <c r="CI20" s="9">
        <f t="shared" ref="CI20:CJ20" si="109">50*(CI7+(10*CI8))</f>
        <v>500</v>
      </c>
      <c r="CJ20" s="9">
        <f t="shared" si="109"/>
        <v>3050</v>
      </c>
      <c r="CK20" s="9">
        <f t="shared" ref="CK20" si="110">50*(CK7+(10*CK8))</f>
        <v>39950</v>
      </c>
      <c r="CL20" s="9">
        <f t="shared" si="78"/>
        <v>40270</v>
      </c>
      <c r="CM20" s="9">
        <f t="shared" ref="CM20:EE20" si="111">50*(CM7+(10*CM8))</f>
        <v>0</v>
      </c>
      <c r="CN20" s="9">
        <f t="shared" si="111"/>
        <v>0</v>
      </c>
      <c r="CO20" s="9">
        <f t="shared" si="111"/>
        <v>0</v>
      </c>
      <c r="CP20" s="9">
        <f t="shared" si="111"/>
        <v>0</v>
      </c>
      <c r="CQ20" s="9">
        <f t="shared" si="111"/>
        <v>0</v>
      </c>
      <c r="CR20" s="9">
        <f t="shared" si="111"/>
        <v>0</v>
      </c>
      <c r="CS20" s="9">
        <f t="shared" si="111"/>
        <v>0</v>
      </c>
      <c r="CT20" s="9">
        <f t="shared" si="111"/>
        <v>0</v>
      </c>
      <c r="CU20" s="9">
        <f t="shared" si="111"/>
        <v>0</v>
      </c>
      <c r="CV20" s="9">
        <f t="shared" si="111"/>
        <v>0</v>
      </c>
      <c r="CW20" s="9">
        <f t="shared" si="111"/>
        <v>0</v>
      </c>
      <c r="CX20" s="9">
        <f t="shared" si="111"/>
        <v>0</v>
      </c>
      <c r="CY20" s="9">
        <f t="shared" si="111"/>
        <v>0</v>
      </c>
      <c r="CZ20" s="9">
        <f t="shared" si="111"/>
        <v>0</v>
      </c>
      <c r="DA20" s="9">
        <f t="shared" si="111"/>
        <v>0</v>
      </c>
      <c r="DB20" s="9">
        <f t="shared" si="111"/>
        <v>0</v>
      </c>
      <c r="DC20" s="9">
        <f t="shared" si="111"/>
        <v>0</v>
      </c>
      <c r="DD20" s="9">
        <f t="shared" si="111"/>
        <v>0</v>
      </c>
      <c r="DE20" s="9">
        <f t="shared" si="111"/>
        <v>0</v>
      </c>
      <c r="DF20" s="9">
        <f t="shared" si="111"/>
        <v>0</v>
      </c>
      <c r="DG20" s="9">
        <f t="shared" si="111"/>
        <v>0</v>
      </c>
      <c r="DH20" s="9">
        <f t="shared" si="111"/>
        <v>0</v>
      </c>
      <c r="DI20" s="9">
        <f t="shared" si="111"/>
        <v>0</v>
      </c>
      <c r="DJ20" s="9">
        <f t="shared" si="111"/>
        <v>0</v>
      </c>
      <c r="DK20" s="9">
        <f t="shared" si="111"/>
        <v>0</v>
      </c>
      <c r="DL20" s="9">
        <f t="shared" si="111"/>
        <v>0</v>
      </c>
      <c r="DM20" s="9">
        <f t="shared" si="111"/>
        <v>0</v>
      </c>
      <c r="DN20" s="9">
        <f t="shared" si="111"/>
        <v>0</v>
      </c>
      <c r="DO20" s="9">
        <f t="shared" si="111"/>
        <v>0</v>
      </c>
      <c r="DP20" s="9">
        <f t="shared" si="111"/>
        <v>0</v>
      </c>
      <c r="DQ20" s="9">
        <f t="shared" si="111"/>
        <v>0</v>
      </c>
      <c r="DR20" s="9">
        <f t="shared" si="111"/>
        <v>0</v>
      </c>
      <c r="DS20" s="9">
        <f t="shared" si="111"/>
        <v>0</v>
      </c>
      <c r="DT20" s="9">
        <f t="shared" si="111"/>
        <v>0</v>
      </c>
      <c r="DU20" s="9">
        <f t="shared" si="111"/>
        <v>0</v>
      </c>
      <c r="DV20" s="9">
        <f t="shared" si="111"/>
        <v>0</v>
      </c>
      <c r="DW20" s="9">
        <f t="shared" si="111"/>
        <v>0</v>
      </c>
      <c r="DX20" s="9">
        <f t="shared" si="111"/>
        <v>0</v>
      </c>
      <c r="DY20" s="9">
        <f t="shared" si="111"/>
        <v>0</v>
      </c>
      <c r="DZ20" s="9">
        <f t="shared" si="111"/>
        <v>0</v>
      </c>
      <c r="EA20" s="9">
        <f t="shared" si="111"/>
        <v>0</v>
      </c>
      <c r="EB20" s="9">
        <f t="shared" si="111"/>
        <v>0</v>
      </c>
      <c r="EC20" s="9">
        <f t="shared" si="111"/>
        <v>0</v>
      </c>
      <c r="ED20" s="9">
        <f t="shared" si="111"/>
        <v>0</v>
      </c>
      <c r="EE20" s="9">
        <f t="shared" si="111"/>
        <v>0</v>
      </c>
      <c r="EF20" s="9">
        <f t="shared" ref="EF20:FG20" si="112">50*(EF7+(10*EF8))</f>
        <v>0</v>
      </c>
      <c r="EG20" s="9">
        <f t="shared" si="112"/>
        <v>0</v>
      </c>
      <c r="EH20" s="9">
        <f t="shared" si="112"/>
        <v>0</v>
      </c>
      <c r="EI20" s="9">
        <f t="shared" si="112"/>
        <v>0</v>
      </c>
      <c r="EJ20" s="9">
        <f t="shared" si="112"/>
        <v>0</v>
      </c>
      <c r="EK20" s="9">
        <f t="shared" si="112"/>
        <v>0</v>
      </c>
      <c r="EL20" s="9">
        <f t="shared" si="112"/>
        <v>0</v>
      </c>
      <c r="EM20" s="9">
        <f t="shared" si="112"/>
        <v>0</v>
      </c>
      <c r="EN20" s="9">
        <f t="shared" si="112"/>
        <v>0</v>
      </c>
      <c r="EO20" s="9">
        <f t="shared" si="112"/>
        <v>0</v>
      </c>
      <c r="EP20" s="9">
        <f t="shared" si="112"/>
        <v>0</v>
      </c>
      <c r="EQ20" s="9">
        <f t="shared" si="112"/>
        <v>0</v>
      </c>
      <c r="ER20" s="9">
        <f t="shared" si="112"/>
        <v>0</v>
      </c>
      <c r="ES20" s="9">
        <f t="shared" si="112"/>
        <v>0</v>
      </c>
      <c r="ET20" s="9">
        <f t="shared" si="112"/>
        <v>0</v>
      </c>
      <c r="EU20" s="9">
        <f t="shared" si="112"/>
        <v>0</v>
      </c>
      <c r="EV20" s="9">
        <f t="shared" si="112"/>
        <v>0</v>
      </c>
      <c r="EW20" s="9">
        <f t="shared" si="112"/>
        <v>0</v>
      </c>
      <c r="EX20" s="9">
        <f t="shared" si="112"/>
        <v>0</v>
      </c>
      <c r="EY20" s="9">
        <f t="shared" si="112"/>
        <v>0</v>
      </c>
      <c r="EZ20" s="9">
        <f t="shared" si="112"/>
        <v>0</v>
      </c>
      <c r="FA20" s="9">
        <f t="shared" si="112"/>
        <v>0</v>
      </c>
      <c r="FB20" s="9">
        <f t="shared" si="112"/>
        <v>0</v>
      </c>
      <c r="FC20" s="9">
        <f t="shared" si="112"/>
        <v>0</v>
      </c>
      <c r="FD20" s="9">
        <f t="shared" si="112"/>
        <v>0</v>
      </c>
      <c r="FE20" s="9">
        <f t="shared" si="112"/>
        <v>0</v>
      </c>
      <c r="FF20" s="9">
        <f t="shared" si="112"/>
        <v>0</v>
      </c>
      <c r="FG20" s="9">
        <f t="shared" si="112"/>
        <v>0</v>
      </c>
    </row>
    <row r="21" spans="1:163" x14ac:dyDescent="0.25">
      <c r="A21" s="7" t="s">
        <v>10</v>
      </c>
      <c r="B21" s="9">
        <f t="shared" ref="B21:C21" si="113">(B9+30)*(B12)</f>
        <v>1308</v>
      </c>
      <c r="C21" s="9">
        <f t="shared" si="113"/>
        <v>1447.81</v>
      </c>
      <c r="D21" s="9">
        <f t="shared" ref="D21:CL21" si="114">(D9+30)*(D12)</f>
        <v>807.75999999999988</v>
      </c>
      <c r="E21" s="9">
        <f t="shared" si="114"/>
        <v>781.92000000000007</v>
      </c>
      <c r="F21" s="9">
        <f t="shared" ref="F21" si="115">(F9+30)*(F12)</f>
        <v>906.98000000000013</v>
      </c>
      <c r="G21" s="9">
        <f t="shared" si="114"/>
        <v>782.6</v>
      </c>
      <c r="H21" s="9">
        <f t="shared" si="114"/>
        <v>805.35</v>
      </c>
      <c r="I21" s="9">
        <f t="shared" si="114"/>
        <v>824.04</v>
      </c>
      <c r="J21" s="9">
        <f t="shared" si="114"/>
        <v>1108.9599999999998</v>
      </c>
      <c r="K21" s="9">
        <f t="shared" ref="K21:L21" si="116">(K9+30)*(K12)</f>
        <v>637</v>
      </c>
      <c r="L21" s="9">
        <f t="shared" si="116"/>
        <v>700.04</v>
      </c>
      <c r="M21" s="9">
        <f t="shared" ref="M21:N21" si="117">(M9+30)*(M12)</f>
        <v>626.6</v>
      </c>
      <c r="N21" s="9">
        <f t="shared" si="117"/>
        <v>756.74</v>
      </c>
      <c r="O21" s="9">
        <f t="shared" si="114"/>
        <v>693</v>
      </c>
      <c r="P21" s="9">
        <f t="shared" ref="P21:Q21" si="118">(P9+30)*(P12)</f>
        <v>1200</v>
      </c>
      <c r="Q21" s="9">
        <f t="shared" si="118"/>
        <v>1198.4999999999998</v>
      </c>
      <c r="T21" s="9">
        <f t="shared" ref="T21:U21" si="119">(T9+30)*(T12)</f>
        <v>831.42000000000007</v>
      </c>
      <c r="U21" s="9">
        <f t="shared" si="119"/>
        <v>528</v>
      </c>
      <c r="V21" s="9">
        <f t="shared" ref="V21" si="120">(V9+30)*(V12)</f>
        <v>725.04</v>
      </c>
      <c r="W21" s="9">
        <f t="shared" si="114"/>
        <v>856.45999999999992</v>
      </c>
      <c r="X21" s="9">
        <f t="shared" si="114"/>
        <v>813.12000000000012</v>
      </c>
      <c r="Y21" s="9">
        <f t="shared" ref="Y21" si="121">(Y9+30)*(Y12)</f>
        <v>845.99999999999989</v>
      </c>
      <c r="Z21" s="9">
        <f t="shared" si="114"/>
        <v>960</v>
      </c>
      <c r="AA21" s="9">
        <f t="shared" ref="AA21" si="122">(AA9+30)*(AA12)</f>
        <v>950</v>
      </c>
      <c r="AB21" s="9">
        <f t="shared" si="114"/>
        <v>843.9</v>
      </c>
      <c r="AC21" s="9">
        <f t="shared" si="114"/>
        <v>805.61999999999989</v>
      </c>
      <c r="AD21" s="9">
        <f t="shared" ref="AD21" si="123">(AD9+30)*(AD12)</f>
        <v>833.28</v>
      </c>
      <c r="AE21" s="9">
        <f t="shared" ref="AE21" si="124">(AE9+30)*(AE12)</f>
        <v>0</v>
      </c>
      <c r="AF21" s="9">
        <f t="shared" si="114"/>
        <v>1019.9</v>
      </c>
      <c r="AG21" s="9">
        <f t="shared" ref="AG21" si="125">(AG9+30)*(AG12)</f>
        <v>1037.19</v>
      </c>
      <c r="AH21" s="9">
        <f t="shared" si="114"/>
        <v>1037.3399999999999</v>
      </c>
      <c r="AI21" s="9">
        <f t="shared" ref="AI21" si="126">(AI9+30)*(AI12)</f>
        <v>0</v>
      </c>
      <c r="AJ21" s="9">
        <f>(AJ9+30)*(AJ12)</f>
        <v>1019.13</v>
      </c>
      <c r="AK21" s="9">
        <f t="shared" si="114"/>
        <v>787.35</v>
      </c>
      <c r="AL21" s="9">
        <f t="shared" ref="AL21" si="127">(AL9+30)*(AL12)</f>
        <v>902.4899999999999</v>
      </c>
      <c r="AM21" s="9">
        <f t="shared" si="114"/>
        <v>758.43</v>
      </c>
      <c r="AN21" s="9">
        <f t="shared" ref="AN21:AP21" si="128">(AN9+30)*(AN12)</f>
        <v>0</v>
      </c>
      <c r="AO21" s="9">
        <f t="shared" ref="AO21" si="129">(AO9+30)*(AO12)</f>
        <v>756.74</v>
      </c>
      <c r="AP21" s="9">
        <f t="shared" si="128"/>
        <v>2017.6</v>
      </c>
      <c r="AQ21" s="9">
        <f t="shared" ref="AQ21" si="130">(AQ9+30)*(AQ12)</f>
        <v>1207.44</v>
      </c>
      <c r="AR21" s="9">
        <f t="shared" ref="AR21:AU21" si="131">(AR9+30)*(AR12)</f>
        <v>991.75999999999988</v>
      </c>
      <c r="AS21" s="9">
        <f t="shared" ref="AS21:AT21" si="132">(AS9+30)*(AS12)</f>
        <v>0</v>
      </c>
      <c r="AT21" s="9">
        <f t="shared" si="132"/>
        <v>1231.5100000000002</v>
      </c>
      <c r="AU21" s="9">
        <f t="shared" si="131"/>
        <v>564</v>
      </c>
      <c r="AV21" s="9">
        <f t="shared" ref="AV21" si="133">(AV9+30)*(AV12)</f>
        <v>697.88</v>
      </c>
      <c r="AW21" s="9">
        <f t="shared" si="114"/>
        <v>1037.3399999999999</v>
      </c>
      <c r="AZ21" s="9">
        <f t="shared" si="114"/>
        <v>725.22</v>
      </c>
      <c r="BA21" s="9">
        <f t="shared" si="114"/>
        <v>723.68999999999994</v>
      </c>
      <c r="BB21" s="9">
        <f t="shared" ref="BB21" si="134">(BB9+30)*(BB12)</f>
        <v>819.50999999999988</v>
      </c>
      <c r="BC21" s="9">
        <f t="shared" ref="BC21:BD21" si="135">(BC9+30)*(BC12)</f>
        <v>1134</v>
      </c>
      <c r="BD21" s="9">
        <f t="shared" si="135"/>
        <v>1404.3600000000001</v>
      </c>
      <c r="BE21" s="9">
        <f t="shared" si="114"/>
        <v>963.9</v>
      </c>
      <c r="BF21" s="9">
        <f t="shared" ref="BF21:BH21" si="136">(BF9+30)*(BF12)</f>
        <v>1000.14</v>
      </c>
      <c r="BG21" s="9">
        <f t="shared" ref="BG21" si="137">(BG9+30)*(BG12)</f>
        <v>1173.6899999999998</v>
      </c>
      <c r="BH21" s="9">
        <f t="shared" si="136"/>
        <v>0</v>
      </c>
      <c r="BK21" s="9">
        <f t="shared" ref="BK21" si="138">(BK9+30)*(BK12)</f>
        <v>790.5</v>
      </c>
      <c r="BL21" s="9">
        <f t="shared" ref="BL21:BO21" si="139">(BL9+30)*(BL12)</f>
        <v>1012</v>
      </c>
      <c r="BM21" s="9">
        <f t="shared" ref="BM21" si="140">(BM9+30)*(BM12)</f>
        <v>1089.8399999999999</v>
      </c>
      <c r="BN21" s="9">
        <f t="shared" si="139"/>
        <v>0</v>
      </c>
      <c r="BO21" s="9">
        <f t="shared" si="139"/>
        <v>0</v>
      </c>
      <c r="BP21" s="9">
        <f t="shared" si="114"/>
        <v>759.88</v>
      </c>
      <c r="BQ21" s="9">
        <f t="shared" ref="BQ21" si="141">(BQ9+30)*(BQ12)</f>
        <v>861.99000000000024</v>
      </c>
      <c r="BR21" s="9">
        <f t="shared" si="114"/>
        <v>933.99</v>
      </c>
      <c r="BS21" s="9">
        <f t="shared" ref="BS21" si="142">(BS9+30)*(BS12)</f>
        <v>624.87000000000012</v>
      </c>
      <c r="BT21" s="9">
        <f t="shared" ref="BT21" si="143">(BT9+30)*(BT12)</f>
        <v>1148.23</v>
      </c>
      <c r="BU21" s="9">
        <f t="shared" si="114"/>
        <v>892.80000000000007</v>
      </c>
      <c r="BV21" s="9">
        <f t="shared" si="114"/>
        <v>932.4</v>
      </c>
      <c r="BW21" s="9">
        <f t="shared" si="114"/>
        <v>718.9</v>
      </c>
      <c r="BX21" s="9">
        <f t="shared" si="114"/>
        <v>889.7299999999999</v>
      </c>
      <c r="BY21" s="9">
        <f t="shared" si="114"/>
        <v>798.27</v>
      </c>
      <c r="BZ21" s="9">
        <f t="shared" si="114"/>
        <v>853.6</v>
      </c>
      <c r="CA21" s="9">
        <f t="shared" si="114"/>
        <v>800.4</v>
      </c>
      <c r="CB21" s="9">
        <f t="shared" si="114"/>
        <v>1158.93</v>
      </c>
      <c r="CC21" s="9">
        <f t="shared" si="114"/>
        <v>906.24</v>
      </c>
      <c r="CD21" s="9">
        <f t="shared" si="114"/>
        <v>806.74</v>
      </c>
      <c r="CE21" s="9">
        <f t="shared" ref="CE21" si="144">(CE9+30)*(CE12)</f>
        <v>834.56000000000006</v>
      </c>
      <c r="CF21" s="9">
        <f t="shared" si="114"/>
        <v>801.54</v>
      </c>
      <c r="CG21" s="9">
        <f t="shared" si="114"/>
        <v>850.56</v>
      </c>
      <c r="CH21" s="10">
        <f t="shared" si="114"/>
        <v>851.91999999999985</v>
      </c>
      <c r="CI21" s="10">
        <f t="shared" ref="CI21:CJ21" si="145">(CI9+30)*(CI12)</f>
        <v>1083.3900000000001</v>
      </c>
      <c r="CJ21" s="10">
        <f t="shared" si="145"/>
        <v>856.17</v>
      </c>
      <c r="CK21" s="10">
        <f t="shared" ref="CK21" si="146">(CK9+30)*(CK12)</f>
        <v>736</v>
      </c>
      <c r="CL21" s="9">
        <f t="shared" si="114"/>
        <v>910.65000000000009</v>
      </c>
      <c r="CM21" s="9">
        <f t="shared" ref="CM21:EE21" si="147">(CM9+30)*(CM12)</f>
        <v>0</v>
      </c>
      <c r="CN21" s="9">
        <f t="shared" si="147"/>
        <v>0</v>
      </c>
      <c r="CO21" s="9">
        <f t="shared" si="147"/>
        <v>0</v>
      </c>
      <c r="CP21" s="9">
        <f t="shared" si="147"/>
        <v>0</v>
      </c>
      <c r="CQ21" s="9">
        <f t="shared" si="147"/>
        <v>0</v>
      </c>
      <c r="CR21" s="9">
        <f t="shared" si="147"/>
        <v>0</v>
      </c>
      <c r="CS21" s="9">
        <f t="shared" si="147"/>
        <v>0</v>
      </c>
      <c r="CT21" s="9">
        <f t="shared" si="147"/>
        <v>0</v>
      </c>
      <c r="CU21" s="9">
        <f t="shared" si="147"/>
        <v>0</v>
      </c>
      <c r="CV21" s="9">
        <f t="shared" si="147"/>
        <v>0</v>
      </c>
      <c r="CW21" s="9">
        <f t="shared" si="147"/>
        <v>0</v>
      </c>
      <c r="CX21" s="9">
        <f t="shared" si="147"/>
        <v>0</v>
      </c>
      <c r="CY21" s="9">
        <f t="shared" si="147"/>
        <v>0</v>
      </c>
      <c r="CZ21" s="9">
        <f t="shared" si="147"/>
        <v>0</v>
      </c>
      <c r="DA21" s="9">
        <f t="shared" si="147"/>
        <v>0</v>
      </c>
      <c r="DB21" s="9">
        <f t="shared" si="147"/>
        <v>0</v>
      </c>
      <c r="DC21" s="9">
        <f t="shared" si="147"/>
        <v>0</v>
      </c>
      <c r="DD21" s="9">
        <f t="shared" si="147"/>
        <v>0</v>
      </c>
      <c r="DE21" s="9">
        <f t="shared" si="147"/>
        <v>0</v>
      </c>
      <c r="DF21" s="9">
        <f t="shared" si="147"/>
        <v>0</v>
      </c>
      <c r="DG21" s="9">
        <f t="shared" si="147"/>
        <v>0</v>
      </c>
      <c r="DH21" s="9">
        <f t="shared" si="147"/>
        <v>0</v>
      </c>
      <c r="DI21" s="9">
        <f t="shared" si="147"/>
        <v>0</v>
      </c>
      <c r="DJ21" s="9">
        <f t="shared" si="147"/>
        <v>0</v>
      </c>
      <c r="DK21" s="9">
        <f t="shared" si="147"/>
        <v>0</v>
      </c>
      <c r="DL21" s="9">
        <f t="shared" si="147"/>
        <v>0</v>
      </c>
      <c r="DM21" s="9">
        <f t="shared" si="147"/>
        <v>0</v>
      </c>
      <c r="DN21" s="9">
        <f t="shared" si="147"/>
        <v>0</v>
      </c>
      <c r="DO21" s="9">
        <f t="shared" si="147"/>
        <v>0</v>
      </c>
      <c r="DP21" s="9">
        <f t="shared" si="147"/>
        <v>0</v>
      </c>
      <c r="DQ21" s="9">
        <f t="shared" si="147"/>
        <v>0</v>
      </c>
      <c r="DR21" s="9">
        <f t="shared" si="147"/>
        <v>0</v>
      </c>
      <c r="DS21" s="9">
        <f t="shared" si="147"/>
        <v>0</v>
      </c>
      <c r="DT21" s="9">
        <f t="shared" si="147"/>
        <v>0</v>
      </c>
      <c r="DU21" s="9">
        <f t="shared" si="147"/>
        <v>0</v>
      </c>
      <c r="DV21" s="9">
        <f t="shared" si="147"/>
        <v>0</v>
      </c>
      <c r="DW21" s="9">
        <f t="shared" si="147"/>
        <v>0</v>
      </c>
      <c r="DX21" s="9">
        <f t="shared" si="147"/>
        <v>0</v>
      </c>
      <c r="DY21" s="9">
        <f t="shared" si="147"/>
        <v>0</v>
      </c>
      <c r="DZ21" s="9">
        <f t="shared" si="147"/>
        <v>0</v>
      </c>
      <c r="EA21" s="9">
        <f t="shared" si="147"/>
        <v>0</v>
      </c>
      <c r="EB21" s="9">
        <f t="shared" si="147"/>
        <v>0</v>
      </c>
      <c r="EC21" s="9">
        <f t="shared" si="147"/>
        <v>0</v>
      </c>
      <c r="ED21" s="9">
        <f t="shared" si="147"/>
        <v>0</v>
      </c>
      <c r="EE21" s="9">
        <f t="shared" si="147"/>
        <v>0</v>
      </c>
      <c r="EF21" s="9">
        <f t="shared" ref="EF21:FG21" si="148">(EF9+30)*(EF12)</f>
        <v>0</v>
      </c>
      <c r="EG21" s="9">
        <f t="shared" si="148"/>
        <v>0</v>
      </c>
      <c r="EH21" s="9">
        <f t="shared" si="148"/>
        <v>0</v>
      </c>
      <c r="EI21" s="9">
        <f t="shared" si="148"/>
        <v>0</v>
      </c>
      <c r="EJ21" s="9">
        <f t="shared" si="148"/>
        <v>0</v>
      </c>
      <c r="EK21" s="9">
        <f t="shared" si="148"/>
        <v>0</v>
      </c>
      <c r="EL21" s="9">
        <f t="shared" si="148"/>
        <v>0</v>
      </c>
      <c r="EM21" s="9">
        <f t="shared" si="148"/>
        <v>0</v>
      </c>
      <c r="EN21" s="9">
        <f t="shared" si="148"/>
        <v>0</v>
      </c>
      <c r="EO21" s="9">
        <f t="shared" si="148"/>
        <v>0</v>
      </c>
      <c r="EP21" s="9">
        <f t="shared" si="148"/>
        <v>0</v>
      </c>
      <c r="EQ21" s="9">
        <f t="shared" si="148"/>
        <v>0</v>
      </c>
      <c r="ER21" s="9">
        <f t="shared" si="148"/>
        <v>0</v>
      </c>
      <c r="ES21" s="9">
        <f t="shared" si="148"/>
        <v>0</v>
      </c>
      <c r="ET21" s="9">
        <f t="shared" si="148"/>
        <v>0</v>
      </c>
      <c r="EU21" s="9">
        <f t="shared" si="148"/>
        <v>0</v>
      </c>
      <c r="EV21" s="9">
        <f t="shared" si="148"/>
        <v>0</v>
      </c>
      <c r="EW21" s="9">
        <f t="shared" si="148"/>
        <v>0</v>
      </c>
      <c r="EX21" s="9">
        <f t="shared" si="148"/>
        <v>0</v>
      </c>
      <c r="EY21" s="9">
        <f t="shared" si="148"/>
        <v>0</v>
      </c>
      <c r="EZ21" s="9">
        <f t="shared" si="148"/>
        <v>0</v>
      </c>
      <c r="FA21" s="9">
        <f t="shared" si="148"/>
        <v>0</v>
      </c>
      <c r="FB21" s="9">
        <f t="shared" si="148"/>
        <v>0</v>
      </c>
      <c r="FC21" s="9">
        <f t="shared" si="148"/>
        <v>0</v>
      </c>
      <c r="FD21" s="9">
        <f t="shared" si="148"/>
        <v>0</v>
      </c>
      <c r="FE21" s="9">
        <f t="shared" si="148"/>
        <v>0</v>
      </c>
      <c r="FF21" s="9">
        <f t="shared" si="148"/>
        <v>0</v>
      </c>
      <c r="FG21" s="9">
        <f t="shared" si="148"/>
        <v>0</v>
      </c>
    </row>
    <row r="22" spans="1:163" x14ac:dyDescent="0.25">
      <c r="A22" s="7" t="s">
        <v>11</v>
      </c>
      <c r="B22" s="10">
        <f t="shared" ref="B22:C22" si="149">B20/B21</f>
        <v>0.59250764525993882</v>
      </c>
      <c r="C22" s="10">
        <f t="shared" si="149"/>
        <v>0.37988410081433338</v>
      </c>
      <c r="D22" s="10">
        <f t="shared" ref="D22:CL22" si="150">D20/D21</f>
        <v>58.6188967019907</v>
      </c>
      <c r="E22" s="10">
        <f t="shared" si="150"/>
        <v>61.515244526294246</v>
      </c>
      <c r="F22" s="10">
        <f t="shared" ref="F22" si="151">F20/F21</f>
        <v>49.725462523980674</v>
      </c>
      <c r="G22" s="10">
        <f t="shared" si="150"/>
        <v>41.975466394071042</v>
      </c>
      <c r="H22" s="10">
        <f t="shared" si="150"/>
        <v>45.942757807164583</v>
      </c>
      <c r="I22" s="10">
        <f t="shared" si="150"/>
        <v>41.260133003252271</v>
      </c>
      <c r="J22" s="10">
        <f t="shared" si="150"/>
        <v>16.051074880969558</v>
      </c>
      <c r="K22" s="10">
        <f t="shared" ref="K22:L22" si="152">K20/K21</f>
        <v>67.268445839874417</v>
      </c>
      <c r="L22" s="10">
        <f t="shared" si="152"/>
        <v>63.639220615964803</v>
      </c>
      <c r="M22" s="10">
        <f t="shared" ref="M22:N22" si="153">M20/M21</f>
        <v>67.108203000319179</v>
      </c>
      <c r="N22" s="10">
        <f t="shared" si="153"/>
        <v>51.206491000872163</v>
      </c>
      <c r="O22" s="10">
        <f t="shared" si="150"/>
        <v>32.395382395382398</v>
      </c>
      <c r="P22" s="10">
        <f t="shared" ref="P22:Q22" si="154">P20/P21</f>
        <v>5.875</v>
      </c>
      <c r="Q22" s="10">
        <f t="shared" si="154"/>
        <v>3.3375052148518987</v>
      </c>
      <c r="R22" s="10"/>
      <c r="S22" s="10"/>
      <c r="T22" s="10">
        <f t="shared" ref="T22:U22" si="155">T20/T21</f>
        <v>49.79432777657501</v>
      </c>
      <c r="U22" s="10">
        <f t="shared" si="155"/>
        <v>46.496212121212125</v>
      </c>
      <c r="V22" s="10">
        <f t="shared" ref="V22" si="156">V20/V21</f>
        <v>38.549597263599253</v>
      </c>
      <c r="W22" s="10">
        <f t="shared" si="150"/>
        <v>26.854727599654392</v>
      </c>
      <c r="X22" s="10">
        <f t="shared" si="150"/>
        <v>37.263872491145214</v>
      </c>
      <c r="Y22" s="10">
        <f t="shared" ref="Y22" si="157">Y20/Y21</f>
        <v>41.548463356974004</v>
      </c>
      <c r="Z22" s="22">
        <f t="shared" si="150"/>
        <v>53.125</v>
      </c>
      <c r="AA22" s="22">
        <f t="shared" ref="AA22" si="158">AA20/AA21</f>
        <v>51.05263157894737</v>
      </c>
      <c r="AB22" s="10">
        <f t="shared" si="150"/>
        <v>60.433700675435482</v>
      </c>
      <c r="AC22" s="10">
        <f t="shared" si="150"/>
        <v>42.637968272883001</v>
      </c>
      <c r="AD22" s="10">
        <f t="shared" ref="AD22" si="159">AD20/AD21</f>
        <v>63.604070660522275</v>
      </c>
      <c r="AE22" s="10" t="e">
        <f t="shared" ref="AE22" si="160">AE20/AE21</f>
        <v>#DIV/0!</v>
      </c>
      <c r="AF22" s="10">
        <f t="shared" si="150"/>
        <v>40.592214923031669</v>
      </c>
      <c r="AG22" s="10">
        <f t="shared" ref="AG22" si="161">AG20/AG21</f>
        <v>36.107174191806706</v>
      </c>
      <c r="AH22" s="10">
        <f t="shared" si="150"/>
        <v>34.8487477586905</v>
      </c>
      <c r="AI22" s="10" t="e">
        <f t="shared" ref="AI22" si="162">AI20/AI21</f>
        <v>#DIV/0!</v>
      </c>
      <c r="AJ22" s="10">
        <f>AJ20/AJ21</f>
        <v>17.024324669080489</v>
      </c>
      <c r="AK22" s="10">
        <f t="shared" si="150"/>
        <v>55.058106305963037</v>
      </c>
      <c r="AL22" s="10">
        <f t="shared" ref="AL22" si="163">AL20/AL21</f>
        <v>56.953539651408889</v>
      </c>
      <c r="AM22" s="10">
        <f t="shared" si="150"/>
        <v>41.599092862887808</v>
      </c>
      <c r="AN22" s="10" t="e">
        <f t="shared" ref="AN22:AP22" si="164">AN20/AN21</f>
        <v>#DIV/0!</v>
      </c>
      <c r="AO22" s="10">
        <f t="shared" ref="AO22" si="165">AO20/AO21</f>
        <v>55.303010280941933</v>
      </c>
      <c r="AP22" s="10">
        <f t="shared" si="164"/>
        <v>2.8003568596352104</v>
      </c>
      <c r="AQ22" s="10">
        <f t="shared" ref="AQ22" si="166">AQ20/AQ21</f>
        <v>3.5198436361227059</v>
      </c>
      <c r="AR22" s="10">
        <f t="shared" ref="AR22:AU22" si="167">AR20/AR21</f>
        <v>1.4116318464144553</v>
      </c>
      <c r="AS22" s="10" t="e">
        <f t="shared" ref="AS22:AT22" si="168">AS20/AS21</f>
        <v>#DIV/0!</v>
      </c>
      <c r="AT22" s="10">
        <f t="shared" si="168"/>
        <v>4.3036597347971179</v>
      </c>
      <c r="AU22" s="10">
        <f t="shared" si="167"/>
        <v>47.251773049645394</v>
      </c>
      <c r="AV22" s="10">
        <f t="shared" ref="AV22" si="169">AV20/AV21</f>
        <v>39.333409755258785</v>
      </c>
      <c r="AW22" s="10">
        <f t="shared" si="150"/>
        <v>34.853567779127388</v>
      </c>
      <c r="AX22" s="10"/>
      <c r="AY22" s="10"/>
      <c r="AZ22" s="10">
        <f t="shared" si="150"/>
        <v>39.918921154959875</v>
      </c>
      <c r="BA22" s="10">
        <f t="shared" si="150"/>
        <v>67.086736033384469</v>
      </c>
      <c r="BB22" s="10">
        <f t="shared" ref="BB22" si="170">BB20/BB21</f>
        <v>64.672792278312656</v>
      </c>
      <c r="BC22" s="10">
        <f t="shared" ref="BC22:BD22" si="171">BC20/BC21</f>
        <v>1.8077601410934745</v>
      </c>
      <c r="BD22" s="10">
        <f t="shared" si="171"/>
        <v>0.35603406533937165</v>
      </c>
      <c r="BE22" s="10">
        <f t="shared" si="150"/>
        <v>46.73721340388007</v>
      </c>
      <c r="BF22" s="10">
        <f t="shared" ref="BF22:BH22" si="172">BF20/BF21</f>
        <v>24.29659847621333</v>
      </c>
      <c r="BG22" s="10">
        <f t="shared" ref="BG22" si="173">BG20/BG21</f>
        <v>13.973025245166955</v>
      </c>
      <c r="BH22" s="10" t="e">
        <f t="shared" si="172"/>
        <v>#DIV/0!</v>
      </c>
      <c r="BI22" s="10"/>
      <c r="BJ22" s="10"/>
      <c r="BK22" s="10">
        <f t="shared" ref="BK22" si="174">BK20/BK21</f>
        <v>44.465528146742571</v>
      </c>
      <c r="BL22" s="10">
        <f t="shared" ref="BL22:BO22" si="175">BL20/BL21</f>
        <v>27.81620553359684</v>
      </c>
      <c r="BM22" s="10">
        <f t="shared" ref="BM22" si="176">BM20/BM21</f>
        <v>18.121926154297881</v>
      </c>
      <c r="BN22" s="10" t="e">
        <f t="shared" si="175"/>
        <v>#DIV/0!</v>
      </c>
      <c r="BO22" s="10" t="e">
        <f t="shared" si="175"/>
        <v>#DIV/0!</v>
      </c>
      <c r="BP22" s="10">
        <f t="shared" si="150"/>
        <v>29.017739643101542</v>
      </c>
      <c r="BQ22" s="10">
        <f t="shared" ref="BQ22" si="177">BQ20/BQ21</f>
        <v>28.24858757062146</v>
      </c>
      <c r="BR22" s="10">
        <f t="shared" si="150"/>
        <v>26.627694086660455</v>
      </c>
      <c r="BS22" s="10">
        <f t="shared" ref="BS22" si="178">BS20/BS21</f>
        <v>40.328388304767387</v>
      </c>
      <c r="BT22" s="10">
        <f t="shared" ref="BT22" si="179">BT20/BT21</f>
        <v>1.5676301786227498</v>
      </c>
      <c r="BU22" s="10">
        <f t="shared" si="150"/>
        <v>59.139784946236553</v>
      </c>
      <c r="BV22" s="10">
        <f t="shared" si="150"/>
        <v>53.399828399828401</v>
      </c>
      <c r="BW22" s="10">
        <f t="shared" si="150"/>
        <v>34.914452635971621</v>
      </c>
      <c r="BX22" s="10">
        <f t="shared" si="150"/>
        <v>35.460195789733966</v>
      </c>
      <c r="BY22" s="10">
        <f t="shared" si="150"/>
        <v>46.538138724992798</v>
      </c>
      <c r="BZ22" s="10">
        <f t="shared" si="150"/>
        <v>29.346298031865043</v>
      </c>
      <c r="CA22" s="10">
        <f t="shared" si="150"/>
        <v>51.474262868565717</v>
      </c>
      <c r="CB22" s="10">
        <f t="shared" si="150"/>
        <v>23.405209978169516</v>
      </c>
      <c r="CC22" s="10">
        <f t="shared" si="150"/>
        <v>40.066649011299432</v>
      </c>
      <c r="CD22" s="10">
        <f t="shared" si="150"/>
        <v>88.442373007412542</v>
      </c>
      <c r="CE22" s="10">
        <f t="shared" ref="CE22" si="180">CE20/CE21</f>
        <v>7.129505368098159</v>
      </c>
      <c r="CF22" s="10">
        <f t="shared" si="150"/>
        <v>59.635202235696291</v>
      </c>
      <c r="CG22" s="10">
        <f t="shared" si="150"/>
        <v>85.884593679458249</v>
      </c>
      <c r="CH22" s="10">
        <f t="shared" si="150"/>
        <v>111.68889097567849</v>
      </c>
      <c r="CI22" s="10">
        <f t="shared" ref="CI22:CJ22" si="181">CI20/CI21</f>
        <v>0.46151432078937404</v>
      </c>
      <c r="CJ22" s="10">
        <f t="shared" si="181"/>
        <v>3.5623766308093021</v>
      </c>
      <c r="CK22" s="10">
        <f t="shared" ref="CK22" si="182">CK20/CK21</f>
        <v>54.279891304347828</v>
      </c>
      <c r="CL22" s="10">
        <f t="shared" si="150"/>
        <v>44.221160709383405</v>
      </c>
      <c r="CM22" s="10" t="e">
        <f t="shared" ref="CM22:EE22" si="183">CM20/CM21</f>
        <v>#DIV/0!</v>
      </c>
      <c r="CN22" s="10" t="e">
        <f t="shared" si="183"/>
        <v>#DIV/0!</v>
      </c>
      <c r="CO22" s="10" t="e">
        <f t="shared" si="183"/>
        <v>#DIV/0!</v>
      </c>
      <c r="CP22" s="10" t="e">
        <f t="shared" si="183"/>
        <v>#DIV/0!</v>
      </c>
      <c r="CQ22" s="10" t="e">
        <f t="shared" si="183"/>
        <v>#DIV/0!</v>
      </c>
      <c r="CR22" s="10" t="e">
        <f t="shared" si="183"/>
        <v>#DIV/0!</v>
      </c>
      <c r="CS22" s="10" t="e">
        <f t="shared" si="183"/>
        <v>#DIV/0!</v>
      </c>
      <c r="CT22" s="10" t="e">
        <f t="shared" si="183"/>
        <v>#DIV/0!</v>
      </c>
      <c r="CU22" s="10" t="e">
        <f t="shared" si="183"/>
        <v>#DIV/0!</v>
      </c>
      <c r="CV22" s="10" t="e">
        <f t="shared" si="183"/>
        <v>#DIV/0!</v>
      </c>
      <c r="CW22" s="10" t="e">
        <f t="shared" si="183"/>
        <v>#DIV/0!</v>
      </c>
      <c r="CX22" s="10" t="e">
        <f t="shared" si="183"/>
        <v>#DIV/0!</v>
      </c>
      <c r="CY22" s="10" t="e">
        <f t="shared" si="183"/>
        <v>#DIV/0!</v>
      </c>
      <c r="CZ22" s="10" t="e">
        <f t="shared" si="183"/>
        <v>#DIV/0!</v>
      </c>
      <c r="DA22" s="10" t="e">
        <f t="shared" si="183"/>
        <v>#DIV/0!</v>
      </c>
      <c r="DB22" s="10" t="e">
        <f t="shared" si="183"/>
        <v>#DIV/0!</v>
      </c>
      <c r="DC22" s="10" t="e">
        <f t="shared" si="183"/>
        <v>#DIV/0!</v>
      </c>
      <c r="DD22" s="10" t="e">
        <f t="shared" si="183"/>
        <v>#DIV/0!</v>
      </c>
      <c r="DE22" s="10" t="e">
        <f t="shared" si="183"/>
        <v>#DIV/0!</v>
      </c>
      <c r="DF22" s="10" t="e">
        <f t="shared" si="183"/>
        <v>#DIV/0!</v>
      </c>
      <c r="DG22" s="10" t="e">
        <f t="shared" si="183"/>
        <v>#DIV/0!</v>
      </c>
      <c r="DH22" s="10" t="e">
        <f t="shared" si="183"/>
        <v>#DIV/0!</v>
      </c>
      <c r="DI22" s="10" t="e">
        <f t="shared" si="183"/>
        <v>#DIV/0!</v>
      </c>
      <c r="DJ22" s="10" t="e">
        <f t="shared" si="183"/>
        <v>#DIV/0!</v>
      </c>
      <c r="DK22" s="10" t="e">
        <f t="shared" si="183"/>
        <v>#DIV/0!</v>
      </c>
      <c r="DL22" s="10" t="e">
        <f t="shared" si="183"/>
        <v>#DIV/0!</v>
      </c>
      <c r="DM22" s="10" t="e">
        <f t="shared" si="183"/>
        <v>#DIV/0!</v>
      </c>
      <c r="DN22" s="10" t="e">
        <f t="shared" si="183"/>
        <v>#DIV/0!</v>
      </c>
      <c r="DO22" s="10" t="e">
        <f t="shared" si="183"/>
        <v>#DIV/0!</v>
      </c>
      <c r="DP22" s="10" t="e">
        <f t="shared" si="183"/>
        <v>#DIV/0!</v>
      </c>
      <c r="DQ22" s="10" t="e">
        <f t="shared" si="183"/>
        <v>#DIV/0!</v>
      </c>
      <c r="DR22" s="10" t="e">
        <f t="shared" si="183"/>
        <v>#DIV/0!</v>
      </c>
      <c r="DS22" s="10" t="e">
        <f t="shared" si="183"/>
        <v>#DIV/0!</v>
      </c>
      <c r="DT22" s="10" t="e">
        <f t="shared" si="183"/>
        <v>#DIV/0!</v>
      </c>
      <c r="DU22" s="10" t="e">
        <f t="shared" si="183"/>
        <v>#DIV/0!</v>
      </c>
      <c r="DV22" s="10" t="e">
        <f t="shared" si="183"/>
        <v>#DIV/0!</v>
      </c>
      <c r="DW22" s="10" t="e">
        <f t="shared" si="183"/>
        <v>#DIV/0!</v>
      </c>
      <c r="DX22" s="10" t="e">
        <f t="shared" si="183"/>
        <v>#DIV/0!</v>
      </c>
      <c r="DY22" s="10" t="e">
        <f t="shared" si="183"/>
        <v>#DIV/0!</v>
      </c>
      <c r="DZ22" s="10" t="e">
        <f t="shared" si="183"/>
        <v>#DIV/0!</v>
      </c>
      <c r="EA22" s="10" t="e">
        <f t="shared" si="183"/>
        <v>#DIV/0!</v>
      </c>
      <c r="EB22" s="10" t="e">
        <f t="shared" si="183"/>
        <v>#DIV/0!</v>
      </c>
      <c r="EC22" s="10" t="e">
        <f t="shared" si="183"/>
        <v>#DIV/0!</v>
      </c>
      <c r="ED22" s="10" t="e">
        <f t="shared" si="183"/>
        <v>#DIV/0!</v>
      </c>
      <c r="EE22" s="10" t="e">
        <f t="shared" si="183"/>
        <v>#DIV/0!</v>
      </c>
      <c r="EF22" s="10" t="e">
        <f t="shared" ref="EF22:FG22" si="184">EF20/EF21</f>
        <v>#DIV/0!</v>
      </c>
      <c r="EG22" s="10" t="e">
        <f t="shared" si="184"/>
        <v>#DIV/0!</v>
      </c>
      <c r="EH22" s="10" t="e">
        <f t="shared" si="184"/>
        <v>#DIV/0!</v>
      </c>
      <c r="EI22" s="10" t="e">
        <f t="shared" si="184"/>
        <v>#DIV/0!</v>
      </c>
      <c r="EJ22" s="10" t="e">
        <f t="shared" si="184"/>
        <v>#DIV/0!</v>
      </c>
      <c r="EK22" s="10" t="e">
        <f t="shared" si="184"/>
        <v>#DIV/0!</v>
      </c>
      <c r="EL22" s="10" t="e">
        <f t="shared" si="184"/>
        <v>#DIV/0!</v>
      </c>
      <c r="EM22" s="10" t="e">
        <f t="shared" si="184"/>
        <v>#DIV/0!</v>
      </c>
      <c r="EN22" s="10" t="e">
        <f t="shared" si="184"/>
        <v>#DIV/0!</v>
      </c>
      <c r="EO22" s="10" t="e">
        <f t="shared" si="184"/>
        <v>#DIV/0!</v>
      </c>
      <c r="EP22" s="10" t="e">
        <f t="shared" si="184"/>
        <v>#DIV/0!</v>
      </c>
      <c r="EQ22" s="10" t="e">
        <f t="shared" si="184"/>
        <v>#DIV/0!</v>
      </c>
      <c r="ER22" s="10" t="e">
        <f t="shared" si="184"/>
        <v>#DIV/0!</v>
      </c>
      <c r="ES22" s="10" t="e">
        <f t="shared" si="184"/>
        <v>#DIV/0!</v>
      </c>
      <c r="ET22" s="10" t="e">
        <f t="shared" si="184"/>
        <v>#DIV/0!</v>
      </c>
      <c r="EU22" s="10" t="e">
        <f t="shared" si="184"/>
        <v>#DIV/0!</v>
      </c>
      <c r="EV22" s="10" t="e">
        <f t="shared" si="184"/>
        <v>#DIV/0!</v>
      </c>
      <c r="EW22" s="10" t="e">
        <f t="shared" si="184"/>
        <v>#DIV/0!</v>
      </c>
      <c r="EX22" s="10" t="e">
        <f t="shared" si="184"/>
        <v>#DIV/0!</v>
      </c>
      <c r="EY22" s="10" t="e">
        <f t="shared" si="184"/>
        <v>#DIV/0!</v>
      </c>
      <c r="EZ22" s="10" t="e">
        <f t="shared" si="184"/>
        <v>#DIV/0!</v>
      </c>
      <c r="FA22" s="10" t="e">
        <f t="shared" si="184"/>
        <v>#DIV/0!</v>
      </c>
      <c r="FB22" s="10" t="e">
        <f t="shared" si="184"/>
        <v>#DIV/0!</v>
      </c>
      <c r="FC22" s="10" t="e">
        <f t="shared" si="184"/>
        <v>#DIV/0!</v>
      </c>
      <c r="FD22" s="10" t="e">
        <f t="shared" si="184"/>
        <v>#DIV/0!</v>
      </c>
      <c r="FE22" s="10" t="e">
        <f t="shared" si="184"/>
        <v>#DIV/0!</v>
      </c>
      <c r="FF22" s="10" t="e">
        <f t="shared" si="184"/>
        <v>#DIV/0!</v>
      </c>
      <c r="FG22" s="10" t="e">
        <f t="shared" si="184"/>
        <v>#DIV/0!</v>
      </c>
    </row>
    <row r="23" spans="1:163" s="79" customFormat="1" x14ac:dyDescent="0.25">
      <c r="A23" s="77" t="s">
        <v>9</v>
      </c>
      <c r="B23" s="78">
        <f>SQRT(B22)*10</f>
        <v>7.6974518203100093</v>
      </c>
      <c r="C23" s="78">
        <f>SQRT(C22)*10</f>
        <v>6.1634738647481369</v>
      </c>
      <c r="D23" s="78">
        <f>SQRT(D22)*10</f>
        <v>76.562978456947917</v>
      </c>
      <c r="E23" s="78">
        <f t="shared" ref="E23:BA23" si="185">SQRT(E22)*10</f>
        <v>78.431654659515019</v>
      </c>
      <c r="F23" s="78">
        <f t="shared" ref="F23" si="186">SQRT(F22)*10</f>
        <v>70.516283597464692</v>
      </c>
      <c r="G23" s="78">
        <f t="shared" si="185"/>
        <v>64.788476131231107</v>
      </c>
      <c r="H23" s="78">
        <f t="shared" si="185"/>
        <v>67.781087190428408</v>
      </c>
      <c r="I23" s="78">
        <f t="shared" si="185"/>
        <v>64.23405094126656</v>
      </c>
      <c r="J23" s="78">
        <f t="shared" si="185"/>
        <v>40.063792732303263</v>
      </c>
      <c r="K23" s="78">
        <f t="shared" ref="K23:L23" si="187">SQRT(K22)*10</f>
        <v>82.017343190251182</v>
      </c>
      <c r="L23" s="78">
        <f t="shared" si="187"/>
        <v>79.774194208380948</v>
      </c>
      <c r="M23" s="78">
        <f t="shared" ref="M23:N23" si="188">SQRT(M22)*10</f>
        <v>81.919596556818547</v>
      </c>
      <c r="N23" s="78">
        <f t="shared" si="188"/>
        <v>71.558710860993131</v>
      </c>
      <c r="O23" s="78">
        <f t="shared" si="185"/>
        <v>56.916941586299586</v>
      </c>
      <c r="P23" s="78">
        <f t="shared" ref="P23:Q23" si="189">SQRT(P22)*10</f>
        <v>24.238399287081648</v>
      </c>
      <c r="Q23" s="78">
        <f t="shared" si="189"/>
        <v>18.268840178982074</v>
      </c>
      <c r="R23" s="78">
        <v>65</v>
      </c>
      <c r="S23" s="78">
        <v>54</v>
      </c>
      <c r="T23" s="78">
        <f t="shared" ref="T23:U23" si="190">SQRT(T22)*10</f>
        <v>70.565096029535027</v>
      </c>
      <c r="U23" s="78">
        <f t="shared" si="190"/>
        <v>68.188131020883773</v>
      </c>
      <c r="V23" s="78">
        <f t="shared" ref="V23" si="191">SQRT(V22)*10</f>
        <v>62.088321980545793</v>
      </c>
      <c r="W23" s="78">
        <f t="shared" si="185"/>
        <v>51.821547255610184</v>
      </c>
      <c r="X23" s="78">
        <f t="shared" si="185"/>
        <v>61.044141808321967</v>
      </c>
      <c r="Y23" s="78">
        <f t="shared" ref="Y23" si="192">SQRT(Y22)*10</f>
        <v>64.458097518445271</v>
      </c>
      <c r="Z23" s="78">
        <f t="shared" si="185"/>
        <v>72.886898685566251</v>
      </c>
      <c r="AA23" s="78">
        <f t="shared" ref="AA23" si="193">SQRT(AA22)*10</f>
        <v>71.451124259137714</v>
      </c>
      <c r="AB23" s="78">
        <f t="shared" si="185"/>
        <v>77.739115428100604</v>
      </c>
      <c r="AC23" s="78">
        <f t="shared" si="185"/>
        <v>65.297755147388486</v>
      </c>
      <c r="AD23" s="78">
        <f t="shared" ref="AD23:AE23" si="194">SQRT(AD22)*10</f>
        <v>79.752160259470259</v>
      </c>
      <c r="AE23" s="78" t="e">
        <f t="shared" si="194"/>
        <v>#DIV/0!</v>
      </c>
      <c r="AF23" s="78">
        <f t="shared" si="185"/>
        <v>63.712019998609108</v>
      </c>
      <c r="AG23" s="78">
        <f t="shared" ref="AG23" si="195">SQRT(AG22)*10</f>
        <v>60.089245453580709</v>
      </c>
      <c r="AH23" s="78">
        <f t="shared" si="185"/>
        <v>59.032827950802513</v>
      </c>
      <c r="AI23" s="78" t="e">
        <f t="shared" ref="AI23" si="196">SQRT(AI22)*10</f>
        <v>#DIV/0!</v>
      </c>
      <c r="AJ23" s="78">
        <f t="shared" ref="AJ23" si="197">SQRT(AJ22)*10</f>
        <v>41.260543705918963</v>
      </c>
      <c r="AK23" s="78">
        <f t="shared" si="185"/>
        <v>74.201149792953373</v>
      </c>
      <c r="AL23" s="78">
        <f t="shared" ref="AL23" si="198">SQRT(AL22)*10</f>
        <v>75.467568962706679</v>
      </c>
      <c r="AM23" s="78">
        <f t="shared" si="185"/>
        <v>64.497358754361258</v>
      </c>
      <c r="AN23" s="78" t="e">
        <f t="shared" ref="AN23:AP23" si="199">SQRT(AN22)*10</f>
        <v>#DIV/0!</v>
      </c>
      <c r="AO23" s="78">
        <f t="shared" ref="AO23" si="200">SQRT(AO22)*10</f>
        <v>74.365993761222569</v>
      </c>
      <c r="AP23" s="78">
        <f t="shared" si="199"/>
        <v>16.734266818821823</v>
      </c>
      <c r="AQ23" s="78">
        <f t="shared" ref="AQ23" si="201">SQRT(AQ22)*10</f>
        <v>18.761246323532738</v>
      </c>
      <c r="AR23" s="78">
        <f t="shared" ref="AR23:AU23" si="202">SQRT(AR22)*10</f>
        <v>11.881211413043937</v>
      </c>
      <c r="AS23" s="78" t="e">
        <f t="shared" ref="AS23:AT23" si="203">SQRT(AS22)*10</f>
        <v>#DIV/0!</v>
      </c>
      <c r="AT23" s="78">
        <f t="shared" si="203"/>
        <v>20.74526388069604</v>
      </c>
      <c r="AU23" s="78">
        <f t="shared" si="202"/>
        <v>68.739925116081849</v>
      </c>
      <c r="AV23" s="78">
        <f t="shared" ref="AV23" si="204">SQRT(AV22)*10</f>
        <v>62.716353334085667</v>
      </c>
      <c r="AW23" s="78">
        <f t="shared" si="185"/>
        <v>59.036910301206817</v>
      </c>
      <c r="AX23" s="78">
        <v>79</v>
      </c>
      <c r="AY23" s="78">
        <v>70</v>
      </c>
      <c r="AZ23" s="78">
        <f t="shared" si="185"/>
        <v>63.181422233881278</v>
      </c>
      <c r="BA23" s="78">
        <f t="shared" si="185"/>
        <v>81.906493047489505</v>
      </c>
      <c r="BB23" s="78">
        <f t="shared" ref="BB23" si="205">SQRT(BB22)*10</f>
        <v>80.41939584348583</v>
      </c>
      <c r="BC23" s="78">
        <f t="shared" ref="BC23:BD23" si="206">SQRT(BC22)*10</f>
        <v>13.445297100077315</v>
      </c>
      <c r="BD23" s="78">
        <f t="shared" si="206"/>
        <v>5.9668590174343112</v>
      </c>
      <c r="BE23" s="78">
        <f>SQRT(BE22)*10</f>
        <v>68.36462053129533</v>
      </c>
      <c r="BF23" s="78">
        <f>SQRT(BF22)*10</f>
        <v>49.291579885628877</v>
      </c>
      <c r="BG23" s="78">
        <f>SQRT(BG22)*10</f>
        <v>37.380509955278775</v>
      </c>
      <c r="BH23" s="78" t="e">
        <f>SQRT(BH22)*10</f>
        <v>#DIV/0!</v>
      </c>
      <c r="BI23" s="78">
        <v>59</v>
      </c>
      <c r="BJ23" s="78">
        <v>62</v>
      </c>
      <c r="BK23" s="78">
        <f t="shared" ref="BK23:BL23" si="207">SQRT(BK22)*10</f>
        <v>66.682477568505632</v>
      </c>
      <c r="BL23" s="78">
        <f t="shared" si="207"/>
        <v>52.741070840092767</v>
      </c>
      <c r="BM23" s="78">
        <f t="shared" ref="BM23" si="208">SQRT(BM22)*10</f>
        <v>42.569855713048739</v>
      </c>
      <c r="BN23" s="78">
        <v>82</v>
      </c>
      <c r="BO23" s="78">
        <v>69</v>
      </c>
      <c r="BP23" s="78">
        <f t="shared" ref="BP23:BT23" si="209">SQRT(BP22)*10</f>
        <v>53.868116398386846</v>
      </c>
      <c r="BQ23" s="78">
        <f t="shared" ref="BQ23" si="210">SQRT(BQ22)*10</f>
        <v>53.149400345273385</v>
      </c>
      <c r="BR23" s="78">
        <f t="shared" si="209"/>
        <v>51.602029113844409</v>
      </c>
      <c r="BS23" s="78">
        <f t="shared" ref="BS23" si="211">SQRT(BS22)*10</f>
        <v>63.50463629119325</v>
      </c>
      <c r="BT23" s="78">
        <f t="shared" si="209"/>
        <v>12.520503898097511</v>
      </c>
      <c r="BU23" s="78">
        <f t="shared" ref="BU23" si="212">SQRT(BU22)*10</f>
        <v>76.902395896510626</v>
      </c>
      <c r="BV23" s="78">
        <f t="shared" ref="BV23" si="213">SQRT(BV22)*10</f>
        <v>73.0751862124404</v>
      </c>
      <c r="BW23" s="78">
        <f t="shared" ref="BW23" si="214">SQRT(BW22)*10</f>
        <v>59.088452878689949</v>
      </c>
      <c r="BX23" s="78">
        <f t="shared" ref="BX23" si="215">SQRT(BX22)*10</f>
        <v>59.548464119349013</v>
      </c>
      <c r="BY23" s="78">
        <f t="shared" ref="BY23" si="216">SQRT(BY22)*10</f>
        <v>68.218867423164397</v>
      </c>
      <c r="BZ23" s="203">
        <f t="shared" ref="BZ23" si="217">SQRT(BZ22)*10</f>
        <v>54.172223539250304</v>
      </c>
      <c r="CA23" s="78">
        <f t="shared" ref="CA23" si="218">SQRT(CA22)*10</f>
        <v>71.74556632194475</v>
      </c>
      <c r="CB23" s="78">
        <f t="shared" ref="CB23" si="219">SQRT(CB22)*10</f>
        <v>48.378931342237728</v>
      </c>
      <c r="CC23" s="78">
        <f t="shared" ref="CC23" si="220">SQRT(CC22)*10</f>
        <v>63.298221942878797</v>
      </c>
      <c r="CD23" s="78">
        <f>SQRT(CD22)*10</f>
        <v>94.043805222573013</v>
      </c>
      <c r="CE23" s="78">
        <f>SQRT(CE22)*10</f>
        <v>26.701133624058286</v>
      </c>
      <c r="CF23" s="78">
        <f>SQRT(CF22)*10</f>
        <v>77.223831966366632</v>
      </c>
      <c r="CG23" s="78">
        <f t="shared" ref="CG23" si="221">SQRT(CG22)*10</f>
        <v>92.673941148231222</v>
      </c>
      <c r="CH23" s="78">
        <f t="shared" ref="CH23:CI23" si="222">SQRT(CH22)*10</f>
        <v>105.68296503016865</v>
      </c>
      <c r="CI23" s="78">
        <f t="shared" si="222"/>
        <v>6.7934845314416812</v>
      </c>
      <c r="CJ23" s="78">
        <f t="shared" ref="CJ23:CK23" si="223">SQRT(CJ22)*10</f>
        <v>18.874259272377557</v>
      </c>
      <c r="CK23" s="78">
        <f t="shared" si="223"/>
        <v>73.67488805851545</v>
      </c>
      <c r="CL23" s="78">
        <f t="shared" ref="CL23" si="224">SQRT(CL22)*10</f>
        <v>66.498993006949661</v>
      </c>
      <c r="CM23" s="78" t="e">
        <f t="shared" ref="CM23" si="225">SQRT(CM22)*10</f>
        <v>#DIV/0!</v>
      </c>
      <c r="CN23" s="78" t="e">
        <f t="shared" ref="CN23" si="226">SQRT(CN22)*10</f>
        <v>#DIV/0!</v>
      </c>
      <c r="CO23" s="78" t="e">
        <f t="shared" ref="CO23" si="227">SQRT(CO22)*10</f>
        <v>#DIV/0!</v>
      </c>
      <c r="CP23" s="78" t="e">
        <f t="shared" ref="CP23" si="228">SQRT(CP22)*10</f>
        <v>#DIV/0!</v>
      </c>
      <c r="CQ23" s="78" t="e">
        <f t="shared" ref="CQ23" si="229">SQRT(CQ22)*10</f>
        <v>#DIV/0!</v>
      </c>
      <c r="CR23" s="78" t="e">
        <f t="shared" ref="CR23" si="230">SQRT(CR22)*10</f>
        <v>#DIV/0!</v>
      </c>
      <c r="CS23" s="78" t="e">
        <f t="shared" ref="CS23" si="231">SQRT(CS22)*10</f>
        <v>#DIV/0!</v>
      </c>
      <c r="CT23" s="78" t="e">
        <f t="shared" ref="CT23" si="232">SQRT(CT22)*10</f>
        <v>#DIV/0!</v>
      </c>
      <c r="CU23" s="78" t="e">
        <f t="shared" ref="CU23" si="233">SQRT(CU22)*10</f>
        <v>#DIV/0!</v>
      </c>
      <c r="CV23" s="78" t="e">
        <f t="shared" ref="CV23" si="234">SQRT(CV22)*10</f>
        <v>#DIV/0!</v>
      </c>
      <c r="CW23" s="78" t="e">
        <f t="shared" ref="CW23" si="235">SQRT(CW22)*10</f>
        <v>#DIV/0!</v>
      </c>
      <c r="CX23" s="78" t="e">
        <f t="shared" ref="CX23" si="236">SQRT(CX22)*10</f>
        <v>#DIV/0!</v>
      </c>
      <c r="CY23" s="78" t="e">
        <f t="shared" ref="CY23" si="237">SQRT(CY22)*10</f>
        <v>#DIV/0!</v>
      </c>
      <c r="CZ23" s="78" t="e">
        <f t="shared" ref="CZ23" si="238">SQRT(CZ22)*10</f>
        <v>#DIV/0!</v>
      </c>
      <c r="DA23" s="78" t="e">
        <f t="shared" ref="DA23:DB23" si="239">SQRT(DA22)*10</f>
        <v>#DIV/0!</v>
      </c>
      <c r="DB23" s="78" t="e">
        <f t="shared" si="239"/>
        <v>#DIV/0!</v>
      </c>
      <c r="DC23" s="78" t="e">
        <f t="shared" ref="DC23" si="240">SQRT(DC22)*10</f>
        <v>#DIV/0!</v>
      </c>
      <c r="DD23" s="78" t="e">
        <f t="shared" ref="DD23" si="241">SQRT(DD22)*10</f>
        <v>#DIV/0!</v>
      </c>
      <c r="DE23" s="78" t="e">
        <f t="shared" ref="DE23" si="242">SQRT(DE22)*10</f>
        <v>#DIV/0!</v>
      </c>
      <c r="DF23" s="78" t="e">
        <f t="shared" ref="DF23" si="243">SQRT(DF22)*10</f>
        <v>#DIV/0!</v>
      </c>
      <c r="DG23" s="78" t="e">
        <f t="shared" ref="DG23" si="244">SQRT(DG22)*10</f>
        <v>#DIV/0!</v>
      </c>
      <c r="DH23" s="78" t="e">
        <f t="shared" ref="DH23" si="245">SQRT(DH22)*10</f>
        <v>#DIV/0!</v>
      </c>
      <c r="DI23" s="78" t="e">
        <f t="shared" ref="DI23" si="246">SQRT(DI22)*10</f>
        <v>#DIV/0!</v>
      </c>
      <c r="DJ23" s="78" t="e">
        <f t="shared" ref="DJ23" si="247">SQRT(DJ22)*10</f>
        <v>#DIV/0!</v>
      </c>
      <c r="DK23" s="78" t="e">
        <f t="shared" ref="DK23" si="248">SQRT(DK22)*10</f>
        <v>#DIV/0!</v>
      </c>
      <c r="DL23" s="78" t="e">
        <f t="shared" ref="DL23" si="249">SQRT(DL22)*10</f>
        <v>#DIV/0!</v>
      </c>
      <c r="DM23" s="78" t="e">
        <f t="shared" ref="DM23" si="250">SQRT(DM22)*10</f>
        <v>#DIV/0!</v>
      </c>
      <c r="DN23" s="78" t="e">
        <f t="shared" ref="DN23:DQ23" si="251">SQRT(DN22)*10</f>
        <v>#DIV/0!</v>
      </c>
      <c r="DO23" s="78" t="e">
        <f t="shared" si="251"/>
        <v>#DIV/0!</v>
      </c>
      <c r="DP23" s="78" t="e">
        <f t="shared" si="251"/>
        <v>#DIV/0!</v>
      </c>
      <c r="DQ23" s="78" t="e">
        <f t="shared" si="251"/>
        <v>#DIV/0!</v>
      </c>
      <c r="DR23" s="78" t="e">
        <f t="shared" ref="DR23" si="252">SQRT(DR22)*10</f>
        <v>#DIV/0!</v>
      </c>
      <c r="DS23" s="78" t="e">
        <f t="shared" ref="DS23" si="253">SQRT(DS22)*10</f>
        <v>#DIV/0!</v>
      </c>
      <c r="DT23" s="78" t="e">
        <f t="shared" ref="DT23" si="254">SQRT(DT22)*10</f>
        <v>#DIV/0!</v>
      </c>
      <c r="DU23" s="78" t="e">
        <f t="shared" ref="DU23" si="255">SQRT(DU22)*10</f>
        <v>#DIV/0!</v>
      </c>
      <c r="DV23" s="78" t="e">
        <f t="shared" ref="DV23" si="256">SQRT(DV22)*10</f>
        <v>#DIV/0!</v>
      </c>
      <c r="DW23" s="78" t="e">
        <f t="shared" ref="DW23" si="257">SQRT(DW22)*10</f>
        <v>#DIV/0!</v>
      </c>
      <c r="DX23" s="78" t="e">
        <f t="shared" ref="DX23" si="258">SQRT(DX22)*10</f>
        <v>#DIV/0!</v>
      </c>
      <c r="DY23" s="78" t="e">
        <f t="shared" ref="DY23" si="259">SQRT(DY22)*10</f>
        <v>#DIV/0!</v>
      </c>
      <c r="DZ23" s="78" t="e">
        <f t="shared" ref="DZ23" si="260">SQRT(DZ22)*10</f>
        <v>#DIV/0!</v>
      </c>
      <c r="EA23" s="78" t="e">
        <f t="shared" ref="EA23" si="261">SQRT(EA22)*10</f>
        <v>#DIV/0!</v>
      </c>
      <c r="EB23" s="78" t="e">
        <f t="shared" ref="EB23" si="262">SQRT(EB22)*10</f>
        <v>#DIV/0!</v>
      </c>
      <c r="EC23" s="78" t="e">
        <f t="shared" ref="EC23" si="263">SQRT(EC22)*10</f>
        <v>#DIV/0!</v>
      </c>
      <c r="ED23" s="78" t="e">
        <f t="shared" ref="ED23" si="264">SQRT(ED22)*10</f>
        <v>#DIV/0!</v>
      </c>
      <c r="EE23" s="78" t="e">
        <f t="shared" ref="EE23" si="265">SQRT(EE22)*10</f>
        <v>#DIV/0!</v>
      </c>
      <c r="EF23" s="78" t="e">
        <f t="shared" ref="EF23" si="266">SQRT(EF22)*10</f>
        <v>#DIV/0!</v>
      </c>
      <c r="EG23" s="78" t="e">
        <f t="shared" ref="EG23" si="267">SQRT(EG22)*10</f>
        <v>#DIV/0!</v>
      </c>
      <c r="EH23" s="78" t="e">
        <f t="shared" ref="EH23:EI23" si="268">SQRT(EH22)*10</f>
        <v>#DIV/0!</v>
      </c>
      <c r="EI23" s="78" t="e">
        <f t="shared" si="268"/>
        <v>#DIV/0!</v>
      </c>
      <c r="EJ23" s="78" t="e">
        <f t="shared" ref="EJ23" si="269">SQRT(EJ22)*10</f>
        <v>#DIV/0!</v>
      </c>
      <c r="EK23" s="78" t="e">
        <f t="shared" ref="EK23" si="270">SQRT(EK22)*10</f>
        <v>#DIV/0!</v>
      </c>
      <c r="EL23" s="78" t="e">
        <f t="shared" ref="EL23" si="271">SQRT(EL22)*10</f>
        <v>#DIV/0!</v>
      </c>
      <c r="EM23" s="78" t="e">
        <f t="shared" ref="EM23" si="272">SQRT(EM22)*10</f>
        <v>#DIV/0!</v>
      </c>
      <c r="EN23" s="78" t="e">
        <f t="shared" ref="EN23" si="273">SQRT(EN22)*10</f>
        <v>#DIV/0!</v>
      </c>
      <c r="EO23" s="78" t="e">
        <f t="shared" ref="EO23" si="274">SQRT(EO22)*10</f>
        <v>#DIV/0!</v>
      </c>
      <c r="EP23" s="78" t="e">
        <f t="shared" ref="EP23" si="275">SQRT(EP22)*10</f>
        <v>#DIV/0!</v>
      </c>
      <c r="EQ23" s="78" t="e">
        <f t="shared" ref="EQ23" si="276">SQRT(EQ22)*10</f>
        <v>#DIV/0!</v>
      </c>
      <c r="ER23" s="78" t="e">
        <f t="shared" ref="ER23" si="277">SQRT(ER22)*10</f>
        <v>#DIV/0!</v>
      </c>
      <c r="ES23" s="78" t="e">
        <f>SQRT(ES22)*10</f>
        <v>#DIV/0!</v>
      </c>
      <c r="ET23" s="78" t="e">
        <f t="shared" ref="ET23" si="278">SQRT(ET22)*10</f>
        <v>#DIV/0!</v>
      </c>
      <c r="EU23" s="78" t="e">
        <f t="shared" ref="EU23" si="279">SQRT(EU22)*10</f>
        <v>#DIV/0!</v>
      </c>
      <c r="EV23" s="78" t="e">
        <f t="shared" ref="EV23" si="280">SQRT(EV22)*10</f>
        <v>#DIV/0!</v>
      </c>
      <c r="EW23" s="78" t="e">
        <f t="shared" ref="EW23" si="281">SQRT(EW22)*10</f>
        <v>#DIV/0!</v>
      </c>
      <c r="EX23" s="78" t="e">
        <f t="shared" ref="EX23" si="282">SQRT(EX22)*10</f>
        <v>#DIV/0!</v>
      </c>
      <c r="EY23" s="78" t="e">
        <f t="shared" ref="EY23" si="283">SQRT(EY22)*10</f>
        <v>#DIV/0!</v>
      </c>
      <c r="EZ23" s="78" t="e">
        <f t="shared" ref="EZ23" si="284">SQRT(EZ22)*10</f>
        <v>#DIV/0!</v>
      </c>
      <c r="FA23" s="78" t="e">
        <f t="shared" ref="FA23" si="285">SQRT(FA22)*10</f>
        <v>#DIV/0!</v>
      </c>
      <c r="FB23" s="78" t="e">
        <f t="shared" ref="FB23" si="286">SQRT(FB22)*10</f>
        <v>#DIV/0!</v>
      </c>
      <c r="FC23" s="78" t="e">
        <f t="shared" ref="FC23" si="287">SQRT(FC22)*10</f>
        <v>#DIV/0!</v>
      </c>
      <c r="FD23" s="78" t="e">
        <f t="shared" ref="FD23" si="288">SQRT(FD22)*10</f>
        <v>#DIV/0!</v>
      </c>
      <c r="FE23" s="78" t="e">
        <f t="shared" ref="FE23" si="289">SQRT(FE22)*10</f>
        <v>#DIV/0!</v>
      </c>
      <c r="FF23" s="78" t="e">
        <f t="shared" ref="FF23" si="290">SQRT(FF22)*10</f>
        <v>#DIV/0!</v>
      </c>
      <c r="FG23" s="78" t="e">
        <f t="shared" ref="FG23" si="291">SQRT(FG22)*10</f>
        <v>#DIV/0!</v>
      </c>
    </row>
    <row r="24" spans="1:163" s="3" customFormat="1" x14ac:dyDescent="0.25">
      <c r="A24" s="12" t="s">
        <v>16</v>
      </c>
      <c r="B24" s="222" t="s">
        <v>906</v>
      </c>
      <c r="C24" s="222" t="s">
        <v>906</v>
      </c>
      <c r="D24" s="150" t="s">
        <v>56</v>
      </c>
      <c r="E24" s="150" t="s">
        <v>56</v>
      </c>
      <c r="F24" s="3" t="s">
        <v>791</v>
      </c>
      <c r="G24" s="151" t="s">
        <v>63</v>
      </c>
      <c r="H24" s="151" t="s">
        <v>63</v>
      </c>
      <c r="I24" s="151" t="s">
        <v>63</v>
      </c>
      <c r="J24" s="223" t="s">
        <v>1934</v>
      </c>
      <c r="K24" s="218" t="s">
        <v>76</v>
      </c>
      <c r="L24" s="150" t="s">
        <v>1119</v>
      </c>
      <c r="M24" s="150" t="s">
        <v>76</v>
      </c>
      <c r="N24" s="151" t="s">
        <v>2656</v>
      </c>
      <c r="O24" s="151" t="s">
        <v>63</v>
      </c>
      <c r="P24" s="221" t="s">
        <v>797</v>
      </c>
      <c r="Q24" s="221" t="s">
        <v>797</v>
      </c>
      <c r="R24" s="219" t="s">
        <v>69</v>
      </c>
      <c r="S24" s="219" t="s">
        <v>63</v>
      </c>
      <c r="T24" s="219" t="s">
        <v>2659</v>
      </c>
      <c r="U24" s="219" t="s">
        <v>69</v>
      </c>
      <c r="V24" s="219" t="s">
        <v>69</v>
      </c>
      <c r="W24" s="151" t="s">
        <v>63</v>
      </c>
      <c r="X24" s="151" t="s">
        <v>63</v>
      </c>
      <c r="Y24" s="219" t="s">
        <v>63</v>
      </c>
      <c r="Z24" s="150" t="s">
        <v>2660</v>
      </c>
      <c r="AA24" s="218" t="s">
        <v>69</v>
      </c>
      <c r="AB24" s="150" t="s">
        <v>56</v>
      </c>
      <c r="AC24" s="151" t="s">
        <v>68</v>
      </c>
      <c r="AD24" s="14" t="s">
        <v>56</v>
      </c>
      <c r="AE24" s="227"/>
      <c r="AF24" s="151" t="s">
        <v>1459</v>
      </c>
      <c r="AG24" s="219" t="s">
        <v>1935</v>
      </c>
      <c r="AH24" s="151" t="s">
        <v>1935</v>
      </c>
      <c r="AI24" s="14"/>
      <c r="AJ24" s="123" t="s">
        <v>61</v>
      </c>
      <c r="AK24" s="150" t="s">
        <v>2661</v>
      </c>
      <c r="AL24" s="150" t="s">
        <v>2662</v>
      </c>
      <c r="AM24" s="151" t="s">
        <v>63</v>
      </c>
      <c r="AN24" s="14"/>
      <c r="AO24" s="14" t="s">
        <v>2663</v>
      </c>
      <c r="AP24" s="116" t="s">
        <v>797</v>
      </c>
      <c r="AQ24" s="221" t="s">
        <v>797</v>
      </c>
      <c r="AR24" s="116" t="s">
        <v>880</v>
      </c>
      <c r="AS24" s="14"/>
      <c r="AT24" s="221" t="s">
        <v>797</v>
      </c>
      <c r="AU24" s="219" t="s">
        <v>68</v>
      </c>
      <c r="AV24" s="219" t="s">
        <v>69</v>
      </c>
      <c r="AW24" s="151" t="s">
        <v>63</v>
      </c>
      <c r="AX24" s="218" t="s">
        <v>56</v>
      </c>
      <c r="AY24" s="219" t="s">
        <v>63</v>
      </c>
      <c r="AZ24" s="151" t="s">
        <v>69</v>
      </c>
      <c r="BA24" s="150" t="s">
        <v>56</v>
      </c>
      <c r="BB24" s="218" t="s">
        <v>237</v>
      </c>
      <c r="BC24" s="116" t="s">
        <v>880</v>
      </c>
      <c r="BD24" s="221" t="s">
        <v>2664</v>
      </c>
      <c r="BE24" s="151" t="s">
        <v>63</v>
      </c>
      <c r="BF24" s="3" t="s">
        <v>1959</v>
      </c>
      <c r="BG24" s="223" t="s">
        <v>1495</v>
      </c>
      <c r="BH24" s="229"/>
      <c r="BI24" s="219" t="s">
        <v>69</v>
      </c>
      <c r="BJ24" s="219" t="s">
        <v>69</v>
      </c>
      <c r="BK24" s="219" t="s">
        <v>68</v>
      </c>
      <c r="BL24" s="219" t="s">
        <v>68</v>
      </c>
      <c r="BM24" s="219" t="s">
        <v>1084</v>
      </c>
      <c r="BN24" s="218" t="s">
        <v>56</v>
      </c>
      <c r="BO24" s="219" t="s">
        <v>63</v>
      </c>
      <c r="BP24" s="151" t="s">
        <v>69</v>
      </c>
      <c r="BQ24" s="219" t="s">
        <v>69</v>
      </c>
      <c r="BR24" s="62" t="s">
        <v>92</v>
      </c>
      <c r="BS24" s="204" t="s">
        <v>69</v>
      </c>
      <c r="BT24" s="117" t="s">
        <v>880</v>
      </c>
      <c r="BU24" s="202" t="s">
        <v>76</v>
      </c>
      <c r="BV24" s="150" t="s">
        <v>56</v>
      </c>
      <c r="BW24" s="151" t="s">
        <v>63</v>
      </c>
      <c r="BX24" s="150" t="s">
        <v>56</v>
      </c>
      <c r="BY24" s="151" t="s">
        <v>63</v>
      </c>
      <c r="BZ24" s="62" t="s">
        <v>92</v>
      </c>
      <c r="CA24" s="150" t="s">
        <v>56</v>
      </c>
      <c r="CB24" s="207" t="s">
        <v>61</v>
      </c>
      <c r="CC24" s="151" t="s">
        <v>68</v>
      </c>
      <c r="CD24" s="150" t="s">
        <v>56</v>
      </c>
      <c r="CE24" s="221" t="s">
        <v>797</v>
      </c>
      <c r="CF24" s="150" t="s">
        <v>56</v>
      </c>
      <c r="CG24" s="150" t="s">
        <v>56</v>
      </c>
      <c r="CH24" s="150" t="s">
        <v>56</v>
      </c>
      <c r="CI24" s="14" t="s">
        <v>912</v>
      </c>
      <c r="CJ24" s="116" t="s">
        <v>880</v>
      </c>
      <c r="CK24" s="14" t="s">
        <v>1961</v>
      </c>
      <c r="CL24" s="151" t="s">
        <v>63</v>
      </c>
    </row>
    <row r="25" spans="1:163" s="82" customFormat="1" ht="90" x14ac:dyDescent="0.25">
      <c r="A25" s="63" t="s">
        <v>979</v>
      </c>
      <c r="B25" s="121" t="s">
        <v>1419</v>
      </c>
      <c r="C25" s="121" t="s">
        <v>1419</v>
      </c>
      <c r="M25" s="82" t="s">
        <v>1921</v>
      </c>
      <c r="AE25" s="205" t="s">
        <v>2651</v>
      </c>
      <c r="AI25" s="206" t="s">
        <v>1275</v>
      </c>
      <c r="AR25" s="82" t="s">
        <v>982</v>
      </c>
      <c r="AS25" s="82" t="s">
        <v>1615</v>
      </c>
      <c r="BC25" s="82" t="s">
        <v>78</v>
      </c>
      <c r="BG25" s="193" t="s">
        <v>1960</v>
      </c>
      <c r="BH25" s="206" t="s">
        <v>1960</v>
      </c>
      <c r="BR25" s="83"/>
      <c r="BS25" s="84"/>
      <c r="BT25" s="84" t="s">
        <v>982</v>
      </c>
      <c r="BU25" s="83"/>
      <c r="BZ25" s="83"/>
      <c r="CB25" s="83"/>
      <c r="CI25" s="82" t="s">
        <v>981</v>
      </c>
      <c r="CJ25" s="82" t="s">
        <v>983</v>
      </c>
    </row>
    <row r="26" spans="1:163" x14ac:dyDescent="0.25">
      <c r="A26" s="13" t="s">
        <v>75</v>
      </c>
      <c r="AK26" s="9" t="s">
        <v>63</v>
      </c>
      <c r="AZ26" s="9" t="s">
        <v>69</v>
      </c>
      <c r="BY26" s="9" t="s">
        <v>63</v>
      </c>
    </row>
    <row r="27" spans="1:163" x14ac:dyDescent="0.25">
      <c r="A27" s="13" t="s">
        <v>1936</v>
      </c>
    </row>
    <row r="28" spans="1:163" x14ac:dyDescent="0.25">
      <c r="A28" s="13" t="s">
        <v>2643</v>
      </c>
      <c r="N28" s="9" t="s">
        <v>2652</v>
      </c>
      <c r="Q28" s="9" t="s">
        <v>2657</v>
      </c>
      <c r="T28" s="9" t="s">
        <v>2652</v>
      </c>
      <c r="V28" s="9" t="s">
        <v>2652</v>
      </c>
      <c r="Y28" s="9" t="s">
        <v>2658</v>
      </c>
      <c r="AA28" s="9" t="s">
        <v>2652</v>
      </c>
      <c r="AD28" s="9" t="s">
        <v>2652</v>
      </c>
      <c r="AL28" s="9" t="s">
        <v>2652</v>
      </c>
      <c r="AO28" s="9" t="s">
        <v>2652</v>
      </c>
      <c r="AQ28" s="9" t="s">
        <v>2657</v>
      </c>
      <c r="AT28" s="9" t="s">
        <v>2657</v>
      </c>
      <c r="AV28" s="9" t="s">
        <v>2652</v>
      </c>
      <c r="BB28" s="9" t="s">
        <v>2652</v>
      </c>
      <c r="BD28" s="9" t="s">
        <v>2657</v>
      </c>
      <c r="BK28" s="9" t="s">
        <v>2658</v>
      </c>
      <c r="BM28" s="9" t="s">
        <v>2666</v>
      </c>
      <c r="BQ28" s="9" t="s">
        <v>2668</v>
      </c>
    </row>
    <row r="29" spans="1:163" x14ac:dyDescent="0.25">
      <c r="A29" s="13" t="s">
        <v>111</v>
      </c>
      <c r="E29" s="9" t="s">
        <v>95</v>
      </c>
      <c r="AF29" s="9" t="s">
        <v>95</v>
      </c>
      <c r="AH29" s="9" t="s">
        <v>95</v>
      </c>
      <c r="AK29" s="9" t="s">
        <v>95</v>
      </c>
      <c r="AM29" s="9" t="s">
        <v>95</v>
      </c>
      <c r="BE29" s="9" t="s">
        <v>95</v>
      </c>
      <c r="BX29" s="9" t="s">
        <v>95</v>
      </c>
      <c r="BY29" s="9" t="s">
        <v>95</v>
      </c>
      <c r="BZ29" s="9" t="s">
        <v>95</v>
      </c>
      <c r="CA29" s="9" t="s">
        <v>95</v>
      </c>
      <c r="CC29" s="9" t="s">
        <v>95</v>
      </c>
    </row>
    <row r="30" spans="1:163" x14ac:dyDescent="0.25">
      <c r="A30" s="13" t="s">
        <v>112</v>
      </c>
    </row>
    <row r="32" spans="1:163" s="5" customFormat="1" x14ac:dyDescent="0.25">
      <c r="A32" s="13" t="s">
        <v>842</v>
      </c>
      <c r="B32" s="9"/>
      <c r="C32" s="9"/>
      <c r="K32" s="5" t="s">
        <v>1117</v>
      </c>
      <c r="L32" s="5" t="s">
        <v>1117</v>
      </c>
      <c r="M32" s="68" t="s">
        <v>1117</v>
      </c>
      <c r="N32" s="68" t="s">
        <v>2236</v>
      </c>
      <c r="Q32" s="5">
        <v>12</v>
      </c>
      <c r="T32" s="5" t="s">
        <v>2236</v>
      </c>
      <c r="Y32" s="5" t="s">
        <v>2236</v>
      </c>
      <c r="AD32" s="5" t="s">
        <v>2525</v>
      </c>
      <c r="AL32" s="5" t="s">
        <v>2236</v>
      </c>
      <c r="AO32" s="5" t="s">
        <v>2236</v>
      </c>
      <c r="AQ32" s="5">
        <v>12</v>
      </c>
      <c r="AT32" s="5">
        <v>12</v>
      </c>
      <c r="AV32" s="5" t="s">
        <v>1289</v>
      </c>
      <c r="BB32" s="5" t="s">
        <v>2525</v>
      </c>
      <c r="BD32" s="5">
        <v>12</v>
      </c>
      <c r="BF32" s="5">
        <v>12</v>
      </c>
      <c r="BK32" s="5" t="s">
        <v>2665</v>
      </c>
      <c r="BM32" s="5" t="s">
        <v>2636</v>
      </c>
      <c r="BQ32" s="5" t="s">
        <v>1289</v>
      </c>
      <c r="BS32" s="67" t="s">
        <v>1117</v>
      </c>
      <c r="CE32" s="5" t="s">
        <v>1121</v>
      </c>
    </row>
    <row r="33" spans="1:95" s="5" customFormat="1" x14ac:dyDescent="0.25">
      <c r="A33" s="13" t="s">
        <v>843</v>
      </c>
      <c r="B33" s="9"/>
      <c r="C33" s="9"/>
      <c r="K33" s="5" t="s">
        <v>1118</v>
      </c>
      <c r="L33" s="5">
        <v>0</v>
      </c>
      <c r="M33" s="5">
        <v>0</v>
      </c>
      <c r="N33" s="5" t="s">
        <v>2655</v>
      </c>
      <c r="T33" s="5" t="s">
        <v>2655</v>
      </c>
      <c r="Y33" s="5" t="s">
        <v>2655</v>
      </c>
      <c r="AD33" s="5" t="s">
        <v>2289</v>
      </c>
      <c r="AL33" s="5" t="s">
        <v>2655</v>
      </c>
      <c r="AO33" s="5" t="s">
        <v>2655</v>
      </c>
      <c r="AV33" s="5" t="s">
        <v>1118</v>
      </c>
      <c r="BB33" s="5" t="s">
        <v>2289</v>
      </c>
      <c r="BF33" s="5">
        <v>0</v>
      </c>
      <c r="BK33" s="5" t="s">
        <v>2655</v>
      </c>
      <c r="BM33" s="5" t="s">
        <v>2667</v>
      </c>
      <c r="BQ33" s="5" t="s">
        <v>1118</v>
      </c>
      <c r="BS33" s="67" t="s">
        <v>1131</v>
      </c>
    </row>
    <row r="34" spans="1:95" s="5" customFormat="1" x14ac:dyDescent="0.25">
      <c r="A34" s="13"/>
      <c r="B34" s="9"/>
      <c r="C34" s="9"/>
      <c r="BS34" s="67"/>
    </row>
    <row r="35" spans="1:95" x14ac:dyDescent="0.25">
      <c r="A35" s="13" t="s">
        <v>119</v>
      </c>
      <c r="B35" s="21">
        <v>46</v>
      </c>
      <c r="C35" s="9">
        <v>45.2</v>
      </c>
      <c r="J35" s="9">
        <v>35.700000000000003</v>
      </c>
      <c r="K35" s="9">
        <v>30.9</v>
      </c>
      <c r="N35" s="9">
        <v>32.299999999999997</v>
      </c>
      <c r="P35" s="21">
        <v>40</v>
      </c>
      <c r="Q35" s="21">
        <v>39.9</v>
      </c>
      <c r="R35" s="21"/>
      <c r="S35" s="21"/>
      <c r="T35" s="21">
        <v>32.6</v>
      </c>
      <c r="U35" s="21">
        <v>28</v>
      </c>
      <c r="V35" s="21">
        <v>30.6</v>
      </c>
      <c r="W35" s="21"/>
      <c r="X35" s="21"/>
      <c r="Y35" s="21">
        <v>33.299999999999997</v>
      </c>
      <c r="Z35" s="21"/>
      <c r="AA35" s="21">
        <v>36.700000000000003</v>
      </c>
      <c r="AD35" s="9">
        <v>31.7</v>
      </c>
      <c r="AG35" s="9">
        <v>34.799999999999997</v>
      </c>
      <c r="AL35" s="9">
        <v>34</v>
      </c>
      <c r="AO35" s="9">
        <v>32.299999999999997</v>
      </c>
      <c r="AQ35" s="9">
        <v>40.1</v>
      </c>
      <c r="AT35" s="9">
        <v>39.700000000000003</v>
      </c>
      <c r="AU35" s="21">
        <v>28</v>
      </c>
      <c r="AV35" s="21">
        <v>29.9</v>
      </c>
      <c r="AW35" s="21"/>
      <c r="AX35" s="21"/>
      <c r="AY35" s="21"/>
      <c r="AZ35" s="21"/>
      <c r="BA35" s="21"/>
      <c r="BB35" s="21">
        <v>32.5</v>
      </c>
      <c r="BC35" s="21"/>
      <c r="BD35" s="21">
        <v>44.6</v>
      </c>
      <c r="BE35" s="21"/>
      <c r="BF35" s="21"/>
      <c r="BG35" s="21">
        <v>38.1</v>
      </c>
      <c r="BH35" s="21"/>
      <c r="BI35" s="21"/>
      <c r="BK35" s="9">
        <v>33</v>
      </c>
      <c r="BL35" s="21">
        <v>35</v>
      </c>
      <c r="BM35" s="21">
        <v>35.799999999999997</v>
      </c>
      <c r="BN35" s="21"/>
      <c r="BO35" s="21"/>
      <c r="BP35" s="21"/>
      <c r="BQ35" s="21">
        <v>35</v>
      </c>
      <c r="BR35" s="21"/>
      <c r="BS35" s="210"/>
      <c r="BT35" s="21"/>
      <c r="CE35" s="21">
        <v>35</v>
      </c>
      <c r="CF35" s="21"/>
      <c r="CG35" s="21"/>
      <c r="CH35" s="21"/>
      <c r="CI35" s="21"/>
      <c r="CJ35" s="21"/>
      <c r="CK35" s="21">
        <v>30</v>
      </c>
      <c r="CL35" s="21"/>
      <c r="CM35" s="21"/>
      <c r="CN35" s="21"/>
      <c r="CO35" s="21"/>
      <c r="CP35" s="21"/>
      <c r="CQ35" s="21"/>
    </row>
    <row r="36" spans="1:95" x14ac:dyDescent="0.25">
      <c r="A36" s="13" t="s">
        <v>120</v>
      </c>
      <c r="B36" s="21">
        <v>4</v>
      </c>
      <c r="C36" s="9">
        <v>5.8</v>
      </c>
      <c r="J36" s="9">
        <v>0.8</v>
      </c>
      <c r="K36" s="9">
        <v>9.8000000000000007</v>
      </c>
      <c r="N36" s="9">
        <v>7.3</v>
      </c>
      <c r="P36" s="21">
        <v>2</v>
      </c>
      <c r="Q36" s="21">
        <v>3.2</v>
      </c>
      <c r="R36" s="21">
        <v>5.4</v>
      </c>
      <c r="S36" s="21">
        <v>8.4</v>
      </c>
      <c r="T36" s="21">
        <v>1.6</v>
      </c>
      <c r="U36" s="21">
        <v>9</v>
      </c>
      <c r="V36" s="21">
        <v>7</v>
      </c>
      <c r="W36" s="21"/>
      <c r="X36" s="21"/>
      <c r="Y36" s="21">
        <v>1.7</v>
      </c>
      <c r="Z36" s="21"/>
      <c r="AA36" s="21">
        <v>3.6</v>
      </c>
      <c r="AD36" s="9">
        <v>2.2999999999999998</v>
      </c>
      <c r="AE36" s="17">
        <v>0.4</v>
      </c>
      <c r="AG36" s="9">
        <v>0.5</v>
      </c>
      <c r="AI36" s="9">
        <v>-0.8</v>
      </c>
      <c r="AL36" s="9">
        <v>1.4</v>
      </c>
      <c r="AN36" s="9">
        <v>6.4</v>
      </c>
      <c r="AO36" s="9">
        <v>7.5</v>
      </c>
      <c r="AQ36" s="9">
        <v>4.9000000000000004</v>
      </c>
      <c r="AS36" s="9">
        <v>4.5999999999999996</v>
      </c>
      <c r="AT36" s="9">
        <v>4.5</v>
      </c>
      <c r="AU36" s="21">
        <v>7</v>
      </c>
      <c r="AV36" s="21">
        <v>7.1</v>
      </c>
      <c r="AW36" s="21"/>
      <c r="AX36" s="21">
        <v>1.8</v>
      </c>
      <c r="AY36" s="21">
        <v>3.2</v>
      </c>
      <c r="AZ36" s="21"/>
      <c r="BA36" s="21"/>
      <c r="BB36" s="21">
        <v>4.0999999999999996</v>
      </c>
      <c r="BC36" s="21"/>
      <c r="BD36" s="21">
        <v>6.6</v>
      </c>
      <c r="BE36" s="21"/>
      <c r="BF36" s="21"/>
      <c r="BG36" s="21">
        <v>1.5</v>
      </c>
      <c r="BH36" s="21">
        <v>1.9</v>
      </c>
      <c r="BI36" s="21">
        <v>3.3</v>
      </c>
      <c r="BJ36" s="9">
        <v>4.0999999999999996</v>
      </c>
      <c r="BK36" s="9">
        <v>3.8</v>
      </c>
      <c r="BL36" s="21">
        <v>2</v>
      </c>
      <c r="BM36" s="21">
        <v>-0.6</v>
      </c>
      <c r="BN36" s="21">
        <v>4</v>
      </c>
      <c r="BO36" s="21">
        <v>2.2999999999999998</v>
      </c>
      <c r="BP36" s="21"/>
      <c r="BQ36" s="21">
        <v>6.3</v>
      </c>
      <c r="BR36" s="21"/>
      <c r="BS36" s="210"/>
      <c r="BT36" s="21"/>
      <c r="CE36" s="21">
        <v>4</v>
      </c>
      <c r="CF36" s="21"/>
      <c r="CG36" s="21"/>
      <c r="CH36" s="21"/>
      <c r="CI36" s="21"/>
      <c r="CJ36" s="21"/>
      <c r="CK36" s="21">
        <v>6</v>
      </c>
      <c r="CL36" s="21"/>
      <c r="CM36" s="21"/>
      <c r="CN36" s="21"/>
      <c r="CO36" s="21"/>
      <c r="CP36" s="21"/>
      <c r="CQ36" s="21"/>
    </row>
    <row r="37" spans="1:95" x14ac:dyDescent="0.25">
      <c r="A37" s="13" t="s">
        <v>121</v>
      </c>
      <c r="B37" s="213">
        <f t="shared" ref="B37:I37" si="292">(50*B7)/(((B35+B36)/2)*(B35-B36))</f>
        <v>0.73809523809523814</v>
      </c>
      <c r="C37" s="213">
        <f t="shared" si="292"/>
        <v>0.54742709266447687</v>
      </c>
      <c r="D37" s="213" t="e">
        <f t="shared" si="292"/>
        <v>#DIV/0!</v>
      </c>
      <c r="E37" s="213" t="e">
        <f t="shared" si="292"/>
        <v>#DIV/0!</v>
      </c>
      <c r="F37" s="213" t="e">
        <f t="shared" si="292"/>
        <v>#DIV/0!</v>
      </c>
      <c r="G37" s="213" t="e">
        <f t="shared" si="292"/>
        <v>#DIV/0!</v>
      </c>
      <c r="H37" s="213" t="e">
        <f t="shared" si="292"/>
        <v>#DIV/0!</v>
      </c>
      <c r="I37" s="213" t="e">
        <f t="shared" si="292"/>
        <v>#DIV/0!</v>
      </c>
      <c r="J37" s="213">
        <f>(50*J7)/(((J35+J36)/2)*(J35-J36))</f>
        <v>13.031361620284962</v>
      </c>
      <c r="K37" s="213">
        <f>(50*K7)/(((K35+K36)/2)*(K35-K36))</f>
        <v>75.340312307136955</v>
      </c>
      <c r="N37" s="213">
        <f t="shared" ref="N37:O37" si="293">(50*N7)/(((N35+N36)/2)*(N35-N36))</f>
        <v>62.121212121212139</v>
      </c>
      <c r="O37" s="213" t="e">
        <f t="shared" si="293"/>
        <v>#DIV/0!</v>
      </c>
      <c r="P37" s="213">
        <f>(50*P7)/(((P35+P36)/2)*(P35-P36))</f>
        <v>4.4486215538847116</v>
      </c>
      <c r="Q37" s="213">
        <f>(50*Q7)/(((Q35+Q36)/2)*(Q35-Q36))</f>
        <v>5.0576253184723443</v>
      </c>
      <c r="T37" s="213">
        <f>(50*T7)/(((T35+T36)/2)*(T35-T36))</f>
        <v>45.085832861724199</v>
      </c>
      <c r="U37" s="213">
        <f>(50*U7)/(((U35+U36)/2)*(U35-U36))</f>
        <v>52.773826458036986</v>
      </c>
      <c r="V37" s="213">
        <f>(50*V7)/(((V35+V36)/2)*(V35-V36))</f>
        <v>49.472592859718709</v>
      </c>
      <c r="W37" s="213" t="e">
        <f t="shared" ref="W37:AH37" si="294">(50*W7)/(((W35+W36)/2)*(W35-W36))</f>
        <v>#DIV/0!</v>
      </c>
      <c r="X37" s="213" t="e">
        <f t="shared" si="294"/>
        <v>#DIV/0!</v>
      </c>
      <c r="Y37" s="213">
        <f t="shared" ref="Y37" si="295">(50*Y7)/(((Y35+Y36)/2)*(Y35-Y36))</f>
        <v>39.150090415913198</v>
      </c>
      <c r="Z37" s="213" t="e">
        <f t="shared" si="294"/>
        <v>#DIV/0!</v>
      </c>
      <c r="AA37" s="213">
        <f t="shared" ref="AA37" si="296">(50*AA7)/(((AA35+AA36)/2)*(AA35-AA36))</f>
        <v>36.733561731125313</v>
      </c>
      <c r="AB37" s="213" t="e">
        <f t="shared" si="294"/>
        <v>#DIV/0!</v>
      </c>
      <c r="AC37" s="213" t="e">
        <f t="shared" si="294"/>
        <v>#DIV/0!</v>
      </c>
      <c r="AD37" s="213">
        <f t="shared" ref="AD37" si="297">(50*AD7)/(((AD35+AD36)/2)*(AD35-AD36))</f>
        <v>68.02721088435375</v>
      </c>
      <c r="AE37" s="213"/>
      <c r="AF37" s="213" t="e">
        <f t="shared" si="294"/>
        <v>#DIV/0!</v>
      </c>
      <c r="AG37" s="213">
        <f t="shared" si="294"/>
        <v>27.172342024628556</v>
      </c>
      <c r="AH37" s="213" t="e">
        <f t="shared" si="294"/>
        <v>#DIV/0!</v>
      </c>
      <c r="AI37" s="213"/>
      <c r="AL37" s="213">
        <f>(50*AL7)/(((AL35+AL36)/2)*(AL35-AL36))</f>
        <v>44.885792520189945</v>
      </c>
      <c r="AO37" s="213">
        <f>(50*AO7)/(((AO35+AO36)/2)*(AO35-AO36))</f>
        <v>63.5232614686335</v>
      </c>
      <c r="AP37" s="213" t="e">
        <f t="shared" ref="AP37:AQ37" si="298">(50*AP7)/(((AP35+AP36)/2)*(AP35-AP36))</f>
        <v>#DIV/0!</v>
      </c>
      <c r="AQ37" s="213">
        <f t="shared" si="298"/>
        <v>4.1035353535353529</v>
      </c>
      <c r="AT37" s="213">
        <f>(50*AT7)/(((AT35+AT36)/2)*(AT35-AT36))</f>
        <v>4.2420814479638009</v>
      </c>
      <c r="AU37" s="213">
        <f>(50*AU7)/(((AU35+AU36)/2)*(AU35-AU36))</f>
        <v>54.829931972789119</v>
      </c>
      <c r="AV37" s="213">
        <f>(50*AV7)/(((AV35+AV36)/2)*(AV35-AV36))</f>
        <v>47.297297297297305</v>
      </c>
      <c r="BB37" s="213">
        <f>(50*BB7)/(((BB35+BB36)/2)*(BB35-BB36))</f>
        <v>65.419841453090129</v>
      </c>
      <c r="BC37" s="213" t="e">
        <f t="shared" ref="BC37:BD37" si="299">(50*BC7)/(((BC35+BC36)/2)*(BC35-BC36))</f>
        <v>#DIV/0!</v>
      </c>
      <c r="BD37" s="213">
        <f t="shared" si="299"/>
        <v>0.51398026315789469</v>
      </c>
      <c r="BG37" s="213">
        <f>(50*BG7)/(((BG35+BG36)/2)*(BG35-BG36))</f>
        <v>10.211403654026604</v>
      </c>
      <c r="BK37" s="213">
        <f>(50*BK7)/(((BK35+BK36)/2)*(BK35-BK36))</f>
        <v>40.295562835020846</v>
      </c>
      <c r="BL37" s="213">
        <f>(50*BL7)/(((BL35+BL36)/2)*(BL35-BL36))</f>
        <v>23.996723996723997</v>
      </c>
      <c r="BM37" s="213">
        <f>(50*BM7)/(((BM35+BM36)/2)*(BM35-BM36))</f>
        <v>15.219155844155846</v>
      </c>
      <c r="BQ37" s="213">
        <f>(50*BQ7)/(((BQ35+BQ36)/2)*(BQ35-BQ36))</f>
        <v>30.118703124077246</v>
      </c>
      <c r="CE37" s="213">
        <f>(50*CE7)/(((CE35+CE36)/2)*(CE35-CE36))</f>
        <v>4.8800661703887513</v>
      </c>
      <c r="CF37" s="213" t="e">
        <f t="shared" ref="CF37:CL37" si="300">(50*CF7)/(((CF35+CF36)/2)*(CF35-CF36))</f>
        <v>#DIV/0!</v>
      </c>
      <c r="CG37" s="213" t="e">
        <f t="shared" si="300"/>
        <v>#DIV/0!</v>
      </c>
      <c r="CH37" s="213" t="e">
        <f t="shared" si="300"/>
        <v>#DIV/0!</v>
      </c>
      <c r="CI37" s="213" t="e">
        <f t="shared" si="300"/>
        <v>#DIV/0!</v>
      </c>
      <c r="CJ37" s="213" t="e">
        <f t="shared" si="300"/>
        <v>#DIV/0!</v>
      </c>
      <c r="CK37" s="213">
        <f t="shared" si="300"/>
        <v>67.013888888888886</v>
      </c>
      <c r="CL37" s="213" t="e">
        <f t="shared" si="300"/>
        <v>#DIV/0!</v>
      </c>
    </row>
    <row r="38" spans="1:95" customFormat="1" ht="15" x14ac:dyDescent="0.25">
      <c r="A38" s="33" t="s">
        <v>1937</v>
      </c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P38" s="216"/>
      <c r="Q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L38" s="216"/>
      <c r="AO38" s="216"/>
      <c r="AP38" s="216"/>
      <c r="AQ38" s="216"/>
      <c r="AT38" s="216"/>
      <c r="AU38" s="216"/>
      <c r="AV38" s="216"/>
      <c r="BB38" s="216"/>
      <c r="BC38" s="216"/>
      <c r="BD38" s="216"/>
      <c r="BG38" s="216"/>
      <c r="BK38" s="216"/>
      <c r="BL38" s="216"/>
      <c r="BM38" s="216"/>
      <c r="BQ38" s="216"/>
      <c r="CE38" s="216"/>
      <c r="CF38" s="216"/>
      <c r="CG38" s="216"/>
      <c r="CH38" s="216"/>
      <c r="CI38" s="216"/>
      <c r="CJ38" s="216"/>
      <c r="CK38" s="216"/>
      <c r="CL38" s="216"/>
    </row>
    <row r="39" spans="1:95" x14ac:dyDescent="0.25">
      <c r="A39" s="33" t="s">
        <v>122</v>
      </c>
      <c r="B39" s="213">
        <f t="shared" ref="B39:I39" si="301">(1000*B7)/((((B35+B36)/2)+273)*(B35-B36))</f>
        <v>1.2384148290188559</v>
      </c>
      <c r="C39" s="213">
        <f t="shared" si="301"/>
        <v>0.93530257038151832</v>
      </c>
      <c r="D39" s="213" t="e">
        <f t="shared" si="301"/>
        <v>#DIV/0!</v>
      </c>
      <c r="E39" s="213" t="e">
        <f t="shared" si="301"/>
        <v>#DIV/0!</v>
      </c>
      <c r="F39" s="213" t="e">
        <f t="shared" si="301"/>
        <v>#DIV/0!</v>
      </c>
      <c r="G39" s="213" t="e">
        <f t="shared" si="301"/>
        <v>#DIV/0!</v>
      </c>
      <c r="H39" s="213" t="e">
        <f t="shared" si="301"/>
        <v>#DIV/0!</v>
      </c>
      <c r="I39" s="213" t="e">
        <f t="shared" si="301"/>
        <v>#DIV/0!</v>
      </c>
      <c r="J39" s="213">
        <f>(1000*J7)/((((J35+J36)/2)+273)*(J35-J36))</f>
        <v>16.331148468339951</v>
      </c>
      <c r="K39" s="214">
        <f>(1000*K7)/((((K35+K36)/2)+273)*(K35-K36))</f>
        <v>104.52874419295975</v>
      </c>
      <c r="N39" s="213">
        <f t="shared" ref="N39:O39" si="302">(1000*N7)/((((N35+N36)/2)+273)*(N35-N36))</f>
        <v>84.016393442622956</v>
      </c>
      <c r="O39" s="213" t="e">
        <f t="shared" si="302"/>
        <v>#DIV/0!</v>
      </c>
      <c r="P39" s="213">
        <f>(1000*P7)/((((P35+P36)/2)+273)*(P35-P36))</f>
        <v>6.3551736484067307</v>
      </c>
      <c r="Q39" s="213">
        <f>(1000*Q7)/((((Q35+Q36)/2)+273)*(Q35-Q36))</f>
        <v>7.400565310682671</v>
      </c>
      <c r="R39" s="9">
        <v>64</v>
      </c>
      <c r="S39" s="9">
        <v>43</v>
      </c>
      <c r="T39" s="213">
        <f>(1000*T7)/((((T35+T36)/2)+273)*(T35-T36))</f>
        <v>53.151860871112298</v>
      </c>
      <c r="U39" s="213">
        <f>(1000*U7)/((((U35+U36)/2)+273)*(U35-U36))</f>
        <v>66.985645933014354</v>
      </c>
      <c r="V39" s="213">
        <f>(1000*V7)/((((V35+V36)/2)+273)*(V35-V36))</f>
        <v>63.748097721913076</v>
      </c>
      <c r="W39" s="213" t="e">
        <f t="shared" ref="W39:AH39" si="303">(1000*W7)/((((W35+W36)/2)+273)*(W35-W36))</f>
        <v>#DIV/0!</v>
      </c>
      <c r="X39" s="213" t="e">
        <f t="shared" si="303"/>
        <v>#DIV/0!</v>
      </c>
      <c r="Y39" s="213">
        <f t="shared" ref="Y39" si="304">(1000*Y7)/((((Y35+Y36)/2)+273)*(Y35-Y36))</f>
        <v>47.168783633630369</v>
      </c>
      <c r="Z39" s="213" t="e">
        <f t="shared" si="303"/>
        <v>#DIV/0!</v>
      </c>
      <c r="AA39" s="213">
        <f t="shared" ref="AA39" si="305">(1000*AA7)/((((AA35+AA36)/2)+273)*(AA35-AA36))</f>
        <v>50.498466237910641</v>
      </c>
      <c r="AB39" s="213" t="e">
        <f t="shared" si="303"/>
        <v>#DIV/0!</v>
      </c>
      <c r="AC39" s="213" t="e">
        <f t="shared" si="303"/>
        <v>#DIV/0!</v>
      </c>
      <c r="AD39" s="213">
        <f t="shared" ref="AD39" si="306">(1000*AD7)/((((AD35+AD36)/2)+273)*(AD35-AD36))</f>
        <v>79.756040347173354</v>
      </c>
      <c r="AE39" s="213">
        <v>215</v>
      </c>
      <c r="AF39" s="213" t="e">
        <f t="shared" si="303"/>
        <v>#DIV/0!</v>
      </c>
      <c r="AG39" s="213">
        <f t="shared" si="303"/>
        <v>33.001330585562975</v>
      </c>
      <c r="AH39" s="213" t="e">
        <f t="shared" si="303"/>
        <v>#DIV/0!</v>
      </c>
      <c r="AI39" s="213">
        <v>30.8</v>
      </c>
      <c r="AL39" s="213">
        <f>(1000*AL7)/((((AL35+AL36)/2)+273)*(AL35-AL36))</f>
        <v>54.659685421903127</v>
      </c>
      <c r="AN39" s="3">
        <v>94</v>
      </c>
      <c r="AO39" s="213">
        <f>(1000*AO7)/((((AO35+AO36)/2)+273)*(AO35-AO36))</f>
        <v>86.317029923237058</v>
      </c>
      <c r="AP39" s="213" t="e">
        <f t="shared" ref="AP39:AQ39" si="307">(1000*AP7)/((((AP35+AP36)/2)+273)*(AP35-AP36))</f>
        <v>#DIV/0!</v>
      </c>
      <c r="AQ39" s="213">
        <f t="shared" si="307"/>
        <v>6.2490386094447006</v>
      </c>
      <c r="AS39" s="3">
        <v>6</v>
      </c>
      <c r="AT39" s="213">
        <f>(1000*AT7)/((((AT35+AT36)/2)+273)*(AT35-AT36))</f>
        <v>6.3537783802100973</v>
      </c>
      <c r="AU39" s="213">
        <f>(1000*AU7)/((((AU35+AU36)/2)+273)*(AU35-AU36))</f>
        <v>66.060159003360383</v>
      </c>
      <c r="AV39" s="213">
        <f>(1000*AV7)/((((AV35+AV36)/2)+273)*(AV35-AV36))</f>
        <v>60.034305317324197</v>
      </c>
      <c r="AX39" s="9">
        <v>78</v>
      </c>
      <c r="AY39" s="9">
        <v>57</v>
      </c>
      <c r="BB39" s="213">
        <f>(1000*BB7)/((((BB35+BB36)/2)+273)*(BB35-BB36))</f>
        <v>82.195887304603446</v>
      </c>
      <c r="BC39" s="213" t="e">
        <f t="shared" ref="BC39:BD39" si="308">(1000*BC7)/((((BC35+BC36)/2)+273)*(BC35-BC36))</f>
        <v>#DIV/0!</v>
      </c>
      <c r="BD39" s="213">
        <f t="shared" si="308"/>
        <v>0.88130574258821859</v>
      </c>
      <c r="BG39" s="213">
        <f>(1000*BG7)/((((BG35+BG36)/2)+273)*(BG35-BG36))</f>
        <v>13.810504941921225</v>
      </c>
      <c r="BH39" s="9">
        <v>17</v>
      </c>
      <c r="BI39" s="9">
        <v>49</v>
      </c>
      <c r="BJ39" s="9">
        <v>41</v>
      </c>
      <c r="BK39" s="213">
        <f>(1000*BK7)/((((BK35+BK36)/2)+273)*(BK35-BK36))</f>
        <v>50.888013463581579</v>
      </c>
      <c r="BL39" s="213">
        <f>(1000*BL7)/((((BL35+BL36)/2)+273)*(BL35-BL36))</f>
        <v>30.458963563594782</v>
      </c>
      <c r="BM39" s="213">
        <f>(1000*BM7)/((((BM35+BM36)/2)+273)*(BM35-BM36))</f>
        <v>18.434765509782714</v>
      </c>
      <c r="BN39" s="9">
        <v>94</v>
      </c>
      <c r="BO39" s="9">
        <v>62</v>
      </c>
      <c r="BQ39" s="213">
        <f>(1000*BQ7)/((((BQ35+BQ36)/2)+273)*(BQ35-BQ36))</f>
        <v>42.36003538308838</v>
      </c>
      <c r="CE39" s="213">
        <f>(1000*CE7)/((((CE35+CE36)/2)+273)*(CE35-CE36))</f>
        <v>6.5067548938516682</v>
      </c>
      <c r="CF39" s="213" t="e">
        <f t="shared" ref="CF39:CL39" si="309">(1000*CF7)/((((CF35+CF36)/2)+273)*(CF35-CF36))</f>
        <v>#DIV/0!</v>
      </c>
      <c r="CG39" s="213" t="e">
        <f t="shared" si="309"/>
        <v>#DIV/0!</v>
      </c>
      <c r="CH39" s="213" t="e">
        <f t="shared" si="309"/>
        <v>#DIV/0!</v>
      </c>
      <c r="CI39" s="213" t="e">
        <f t="shared" si="309"/>
        <v>#DIV/0!</v>
      </c>
      <c r="CJ39" s="213" t="e">
        <f t="shared" si="309"/>
        <v>#DIV/0!</v>
      </c>
      <c r="CK39" s="213">
        <f t="shared" si="309"/>
        <v>82.903780068728523</v>
      </c>
      <c r="CL39" s="213" t="e">
        <f t="shared" si="309"/>
        <v>#DIV/0!</v>
      </c>
    </row>
    <row r="40" spans="1:95" s="3" customFormat="1" x14ac:dyDescent="0.25">
      <c r="A40" s="7" t="s">
        <v>1938</v>
      </c>
      <c r="B40" s="217" t="s">
        <v>1958</v>
      </c>
      <c r="C40" s="217" t="s">
        <v>1958</v>
      </c>
      <c r="J40" s="3" t="s">
        <v>1956</v>
      </c>
      <c r="K40" s="217" t="s">
        <v>1941</v>
      </c>
      <c r="N40" s="217" t="s">
        <v>1941</v>
      </c>
      <c r="P40" s="217" t="s">
        <v>1945</v>
      </c>
      <c r="Q40" s="217" t="s">
        <v>1945</v>
      </c>
      <c r="R40" s="217" t="s">
        <v>1943</v>
      </c>
      <c r="S40" s="3" t="s">
        <v>1954</v>
      </c>
      <c r="T40" s="217" t="s">
        <v>1943</v>
      </c>
      <c r="U40" s="217" t="s">
        <v>1943</v>
      </c>
      <c r="V40" s="217" t="s">
        <v>1943</v>
      </c>
      <c r="Y40" s="217" t="s">
        <v>1943</v>
      </c>
      <c r="AA40" s="217" t="s">
        <v>1943</v>
      </c>
      <c r="AD40" s="3" t="s">
        <v>1941</v>
      </c>
      <c r="AG40" s="217" t="s">
        <v>1943</v>
      </c>
      <c r="AI40" s="217" t="s">
        <v>1943</v>
      </c>
      <c r="AL40" s="217" t="s">
        <v>1943</v>
      </c>
      <c r="AN40" s="3" t="s">
        <v>1941</v>
      </c>
      <c r="AO40" s="217" t="s">
        <v>1941</v>
      </c>
      <c r="AQ40" s="217" t="s">
        <v>1945</v>
      </c>
      <c r="AS40" s="3" t="s">
        <v>1945</v>
      </c>
      <c r="AT40" s="217" t="s">
        <v>1945</v>
      </c>
      <c r="AU40" s="217" t="s">
        <v>1943</v>
      </c>
      <c r="AV40" s="217" t="s">
        <v>1943</v>
      </c>
      <c r="AX40" s="217" t="s">
        <v>1941</v>
      </c>
      <c r="AY40" s="217" t="s">
        <v>1943</v>
      </c>
      <c r="BB40" s="217" t="s">
        <v>1941</v>
      </c>
      <c r="BD40" s="217" t="s">
        <v>1945</v>
      </c>
      <c r="BG40" s="208" t="s">
        <v>1945</v>
      </c>
      <c r="BH40" s="3" t="s">
        <v>2654</v>
      </c>
      <c r="BI40" s="217" t="s">
        <v>1943</v>
      </c>
      <c r="BJ40" s="3" t="s">
        <v>1954</v>
      </c>
      <c r="BK40" s="217" t="s">
        <v>1943</v>
      </c>
      <c r="BL40" s="3" t="s">
        <v>1954</v>
      </c>
      <c r="BM40" s="217" t="s">
        <v>1942</v>
      </c>
      <c r="BN40" s="217" t="s">
        <v>1941</v>
      </c>
      <c r="BO40" s="3" t="s">
        <v>1952</v>
      </c>
      <c r="BQ40" s="3" t="s">
        <v>2214</v>
      </c>
      <c r="BS40" s="62"/>
      <c r="CE40" s="217" t="s">
        <v>1945</v>
      </c>
      <c r="CK40" s="217" t="s">
        <v>1941</v>
      </c>
    </row>
    <row r="41" spans="1:95" x14ac:dyDescent="0.25">
      <c r="B41" s="7" t="s">
        <v>1433</v>
      </c>
      <c r="C41" s="7"/>
      <c r="Y41" s="217"/>
    </row>
    <row r="42" spans="1:95" x14ac:dyDescent="0.25">
      <c r="B42" s="126" t="s">
        <v>577</v>
      </c>
      <c r="C42" s="98" t="s">
        <v>1426</v>
      </c>
      <c r="D42" s="5"/>
    </row>
    <row r="43" spans="1:95" x14ac:dyDescent="0.25">
      <c r="B43" s="129" t="s">
        <v>576</v>
      </c>
      <c r="C43" s="98" t="s">
        <v>1427</v>
      </c>
      <c r="D43" s="5"/>
    </row>
    <row r="44" spans="1:95" x14ac:dyDescent="0.25">
      <c r="B44" s="127" t="s">
        <v>1515</v>
      </c>
      <c r="C44" s="98" t="s">
        <v>1428</v>
      </c>
      <c r="D44" s="5"/>
    </row>
    <row r="45" spans="1:95" x14ac:dyDescent="0.25">
      <c r="B45" s="128" t="s">
        <v>1514</v>
      </c>
      <c r="C45" s="98" t="s">
        <v>1429</v>
      </c>
      <c r="D45" s="5"/>
    </row>
    <row r="46" spans="1:95" x14ac:dyDescent="0.25">
      <c r="B46" s="124" t="s">
        <v>761</v>
      </c>
      <c r="C46" s="98" t="s">
        <v>1430</v>
      </c>
      <c r="D46" s="5"/>
      <c r="L46" s="175" t="s">
        <v>1466</v>
      </c>
    </row>
    <row r="47" spans="1:95" x14ac:dyDescent="0.25">
      <c r="B47" s="124" t="s">
        <v>1455</v>
      </c>
      <c r="C47" s="98" t="s">
        <v>1431</v>
      </c>
      <c r="D47" s="5"/>
      <c r="L47" s="175" t="s">
        <v>1454</v>
      </c>
      <c r="M47" s="145" t="s">
        <v>1456</v>
      </c>
      <c r="N47" s="145"/>
    </row>
    <row r="48" spans="1:95" x14ac:dyDescent="0.25">
      <c r="B48" s="125" t="s">
        <v>1513</v>
      </c>
      <c r="C48" s="98" t="s">
        <v>1432</v>
      </c>
      <c r="D48" s="98"/>
      <c r="L48" s="140" t="s">
        <v>1559</v>
      </c>
    </row>
    <row r="49" spans="1:72" s="145" customFormat="1" x14ac:dyDescent="0.25">
      <c r="A49" s="146"/>
      <c r="B49" s="155" t="s">
        <v>1512</v>
      </c>
      <c r="C49" s="98" t="s">
        <v>1425</v>
      </c>
      <c r="D49" s="98"/>
      <c r="L49" s="156" t="s">
        <v>1464</v>
      </c>
      <c r="M49" s="146" t="s">
        <v>1449</v>
      </c>
      <c r="N49" s="146"/>
      <c r="BJ49" s="137" t="s">
        <v>237</v>
      </c>
      <c r="BK49" s="137"/>
      <c r="BL49" s="98" t="s">
        <v>1425</v>
      </c>
      <c r="BM49" s="98"/>
      <c r="BN49" s="98"/>
      <c r="BS49" s="156" t="s">
        <v>152</v>
      </c>
      <c r="BT49" s="146" t="s">
        <v>1447</v>
      </c>
    </row>
    <row r="50" spans="1:72" s="145" customFormat="1" x14ac:dyDescent="0.25">
      <c r="A50" s="146"/>
      <c r="B50" s="157" t="s">
        <v>1511</v>
      </c>
      <c r="C50" s="98" t="s">
        <v>1451</v>
      </c>
      <c r="D50" s="98"/>
      <c r="L50" s="158" t="s">
        <v>1470</v>
      </c>
      <c r="M50" s="146" t="s">
        <v>1452</v>
      </c>
      <c r="N50" s="146"/>
      <c r="BJ50" s="138" t="s">
        <v>68</v>
      </c>
      <c r="BK50" s="138"/>
      <c r="BL50" s="98" t="s">
        <v>1424</v>
      </c>
      <c r="BM50" s="98"/>
      <c r="BN50" s="98"/>
    </row>
    <row r="51" spans="1:72" s="145" customFormat="1" x14ac:dyDescent="0.25">
      <c r="A51" s="146"/>
      <c r="B51" s="181" t="s">
        <v>1509</v>
      </c>
      <c r="C51" s="98" t="s">
        <v>1453</v>
      </c>
      <c r="D51" s="98"/>
      <c r="L51" s="159" t="s">
        <v>1468</v>
      </c>
      <c r="M51" s="146" t="s">
        <v>1450</v>
      </c>
      <c r="N51" s="146"/>
      <c r="BJ51" s="139" t="s">
        <v>1084</v>
      </c>
      <c r="BK51" s="139"/>
      <c r="BL51" s="98" t="s">
        <v>1423</v>
      </c>
      <c r="BM51" s="98"/>
      <c r="BN51" s="98"/>
    </row>
    <row r="52" spans="1:72" s="145" customFormat="1" x14ac:dyDescent="0.25">
      <c r="A52" s="146"/>
      <c r="B52" s="131" t="s">
        <v>1510</v>
      </c>
      <c r="C52" s="98" t="s">
        <v>1422</v>
      </c>
      <c r="D52" s="98"/>
      <c r="L52" s="160" t="s">
        <v>1467</v>
      </c>
      <c r="M52" s="146" t="s">
        <v>1448</v>
      </c>
      <c r="N52" s="146"/>
      <c r="BJ52" s="131" t="s">
        <v>797</v>
      </c>
      <c r="BK52" s="131"/>
      <c r="BL52" s="98" t="s">
        <v>1422</v>
      </c>
      <c r="BM52" s="98"/>
      <c r="BN52" s="98"/>
    </row>
    <row r="53" spans="1:72" x14ac:dyDescent="0.25">
      <c r="B53" s="3"/>
      <c r="C53" s="96"/>
      <c r="D53" s="96" t="s">
        <v>1418</v>
      </c>
    </row>
    <row r="54" spans="1:72" x14ac:dyDescent="0.25">
      <c r="B54" s="72" t="s">
        <v>1417</v>
      </c>
      <c r="C54" s="97"/>
      <c r="D54" s="112" t="s">
        <v>1416</v>
      </c>
      <c r="E54" s="5"/>
      <c r="F54" s="5"/>
      <c r="G54" s="5"/>
      <c r="H54" s="5"/>
      <c r="I54" s="5"/>
      <c r="J54" s="5"/>
      <c r="K54" s="5"/>
      <c r="L54" s="98" t="s">
        <v>1441</v>
      </c>
    </row>
    <row r="55" spans="1:72" x14ac:dyDescent="0.25">
      <c r="B55" s="72" t="s">
        <v>1417</v>
      </c>
      <c r="C55" s="96"/>
      <c r="D55" s="112" t="s">
        <v>1415</v>
      </c>
      <c r="L55" s="98" t="s">
        <v>1441</v>
      </c>
    </row>
    <row r="56" spans="1:72" s="5" customFormat="1" ht="14.25" customHeight="1" x14ac:dyDescent="0.25">
      <c r="A56" s="98"/>
      <c r="B56" s="131" t="s">
        <v>880</v>
      </c>
      <c r="C56" s="96"/>
      <c r="D56" s="111" t="s">
        <v>1413</v>
      </c>
      <c r="L56" s="98" t="s">
        <v>1434</v>
      </c>
      <c r="BS56" s="67"/>
    </row>
    <row r="57" spans="1:72" s="5" customFormat="1" ht="14.25" customHeight="1" x14ac:dyDescent="0.25">
      <c r="A57" s="98"/>
      <c r="B57" s="131" t="s">
        <v>880</v>
      </c>
      <c r="C57" s="96"/>
      <c r="D57" s="111" t="s">
        <v>1414</v>
      </c>
      <c r="L57" s="98" t="s">
        <v>1434</v>
      </c>
      <c r="BS57" s="67"/>
    </row>
    <row r="58" spans="1:72" s="5" customFormat="1" ht="14.25" customHeight="1" x14ac:dyDescent="0.25">
      <c r="A58" s="98"/>
      <c r="B58" s="132" t="s">
        <v>762</v>
      </c>
      <c r="C58" s="96"/>
      <c r="D58" s="108" t="s">
        <v>1412</v>
      </c>
      <c r="L58" s="98" t="s">
        <v>1436</v>
      </c>
      <c r="BS58" s="67"/>
    </row>
    <row r="59" spans="1:72" s="5" customFormat="1" ht="14.25" customHeight="1" x14ac:dyDescent="0.25">
      <c r="A59" s="98"/>
      <c r="B59" s="133" t="s">
        <v>933</v>
      </c>
      <c r="C59" s="96"/>
      <c r="D59" s="113" t="s">
        <v>1435</v>
      </c>
      <c r="L59" s="98" t="s">
        <v>1437</v>
      </c>
      <c r="BS59" s="67"/>
    </row>
    <row r="60" spans="1:72" s="5" customFormat="1" ht="14.25" customHeight="1" x14ac:dyDescent="0.25">
      <c r="A60" s="98"/>
      <c r="B60" s="134" t="s">
        <v>38</v>
      </c>
      <c r="C60" s="96"/>
      <c r="D60" s="102" t="s">
        <v>1407</v>
      </c>
      <c r="L60" s="98" t="s">
        <v>1438</v>
      </c>
      <c r="BS60" s="67"/>
    </row>
    <row r="61" spans="1:72" s="5" customFormat="1" ht="14.25" customHeight="1" x14ac:dyDescent="0.25">
      <c r="A61" s="98"/>
      <c r="B61" s="134" t="s">
        <v>38</v>
      </c>
      <c r="C61" s="96"/>
      <c r="D61" s="102" t="s">
        <v>1408</v>
      </c>
      <c r="L61" s="98" t="s">
        <v>1438</v>
      </c>
      <c r="BS61" s="67"/>
    </row>
    <row r="62" spans="1:72" s="5" customFormat="1" ht="14.25" customHeight="1" x14ac:dyDescent="0.25">
      <c r="A62" s="98"/>
      <c r="B62" s="135" t="s">
        <v>17</v>
      </c>
      <c r="C62" s="96"/>
      <c r="D62" s="99" t="s">
        <v>1409</v>
      </c>
      <c r="L62" s="98" t="s">
        <v>1440</v>
      </c>
      <c r="BS62" s="67"/>
    </row>
    <row r="63" spans="1:72" s="5" customFormat="1" ht="14.25" customHeight="1" x14ac:dyDescent="0.25">
      <c r="A63" s="98"/>
      <c r="B63" s="135" t="s">
        <v>17</v>
      </c>
      <c r="C63" s="96"/>
      <c r="D63" s="99" t="s">
        <v>1410</v>
      </c>
      <c r="L63" s="98" t="s">
        <v>1440</v>
      </c>
      <c r="BS63" s="67"/>
    </row>
    <row r="64" spans="1:72" s="5" customFormat="1" ht="14.25" customHeight="1" x14ac:dyDescent="0.25">
      <c r="A64" s="98"/>
      <c r="B64" s="136" t="s">
        <v>39</v>
      </c>
      <c r="C64" s="96"/>
      <c r="D64" s="100" t="s">
        <v>1411</v>
      </c>
      <c r="L64" s="98" t="s">
        <v>1439</v>
      </c>
      <c r="BS64" s="67"/>
    </row>
  </sheetData>
  <sortState columnSort="1" ref="B2:AK24">
    <sortCondition ref="B2:AK2"/>
  </sortState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62"/>
  <sheetViews>
    <sheetView workbookViewId="0">
      <selection activeCell="D34" sqref="D34:D37"/>
    </sheetView>
  </sheetViews>
  <sheetFormatPr baseColWidth="10" defaultRowHeight="12.75" x14ac:dyDescent="0.2"/>
  <cols>
    <col min="1" max="1" width="32.28515625" style="13" customWidth="1"/>
    <col min="2" max="2" width="11.42578125" style="54"/>
    <col min="3" max="4" width="11.42578125" style="9"/>
    <col min="5" max="16384" width="11.42578125" style="54"/>
  </cols>
  <sheetData>
    <row r="1" spans="1:24" ht="25.5" x14ac:dyDescent="0.2">
      <c r="A1" s="4" t="s">
        <v>24</v>
      </c>
      <c r="F1" s="9" t="s">
        <v>836</v>
      </c>
    </row>
    <row r="2" spans="1:24" s="55" customFormat="1" x14ac:dyDescent="0.2">
      <c r="A2" s="6" t="s">
        <v>23</v>
      </c>
      <c r="B2" s="55" t="s">
        <v>2475</v>
      </c>
      <c r="C2" s="3" t="s">
        <v>864</v>
      </c>
      <c r="D2" s="3" t="s">
        <v>864</v>
      </c>
      <c r="E2" s="55" t="s">
        <v>855</v>
      </c>
      <c r="F2" s="3" t="s">
        <v>833</v>
      </c>
      <c r="G2" s="3" t="s">
        <v>833</v>
      </c>
      <c r="H2" s="3" t="s">
        <v>833</v>
      </c>
      <c r="I2" s="55" t="s">
        <v>849</v>
      </c>
      <c r="J2" s="55" t="s">
        <v>859</v>
      </c>
      <c r="K2" s="55" t="s">
        <v>2479</v>
      </c>
      <c r="L2" s="55" t="s">
        <v>2526</v>
      </c>
    </row>
    <row r="3" spans="1:24" x14ac:dyDescent="0.2">
      <c r="A3" s="4" t="s">
        <v>25</v>
      </c>
      <c r="F3" s="9"/>
    </row>
    <row r="4" spans="1:24" x14ac:dyDescent="0.2">
      <c r="A4" s="4" t="s">
        <v>35</v>
      </c>
      <c r="F4" s="9"/>
    </row>
    <row r="5" spans="1:24" x14ac:dyDescent="0.2">
      <c r="A5" s="7" t="s">
        <v>12</v>
      </c>
      <c r="B5" s="54" t="s">
        <v>2474</v>
      </c>
      <c r="C5" s="9" t="s">
        <v>834</v>
      </c>
      <c r="D5" s="9" t="s">
        <v>834</v>
      </c>
      <c r="E5" s="9" t="s">
        <v>834</v>
      </c>
      <c r="F5" s="9" t="s">
        <v>834</v>
      </c>
      <c r="G5" s="9" t="s">
        <v>834</v>
      </c>
      <c r="H5" s="9" t="s">
        <v>834</v>
      </c>
      <c r="I5" s="9" t="s">
        <v>834</v>
      </c>
      <c r="J5" s="9" t="s">
        <v>834</v>
      </c>
      <c r="K5" s="54" t="s">
        <v>2478</v>
      </c>
      <c r="L5" s="54" t="s">
        <v>2527</v>
      </c>
    </row>
    <row r="6" spans="1:24" ht="25.5" x14ac:dyDescent="0.2">
      <c r="A6" s="7" t="s">
        <v>6</v>
      </c>
      <c r="B6" s="9" t="s">
        <v>2476</v>
      </c>
      <c r="C6" s="9" t="s">
        <v>925</v>
      </c>
      <c r="D6" s="9" t="s">
        <v>1908</v>
      </c>
      <c r="E6" s="54" t="s">
        <v>838</v>
      </c>
      <c r="F6" s="9" t="s">
        <v>835</v>
      </c>
      <c r="G6" s="54" t="s">
        <v>838</v>
      </c>
      <c r="H6" s="54" t="s">
        <v>1115</v>
      </c>
      <c r="I6" s="54" t="s">
        <v>838</v>
      </c>
      <c r="J6" s="54" t="s">
        <v>838</v>
      </c>
      <c r="K6" s="9" t="s">
        <v>2476</v>
      </c>
      <c r="L6" s="9" t="s">
        <v>2476</v>
      </c>
    </row>
    <row r="7" spans="1:24" x14ac:dyDescent="0.2">
      <c r="A7" s="7" t="s">
        <v>1</v>
      </c>
      <c r="B7" s="54">
        <v>864</v>
      </c>
      <c r="C7" s="9">
        <v>402</v>
      </c>
      <c r="D7" s="9">
        <v>394</v>
      </c>
      <c r="E7" s="54">
        <v>490</v>
      </c>
      <c r="F7" s="9">
        <v>380</v>
      </c>
      <c r="G7" s="54">
        <v>385</v>
      </c>
      <c r="H7" s="54">
        <v>380</v>
      </c>
      <c r="I7" s="54">
        <v>535</v>
      </c>
      <c r="J7" s="54">
        <v>336</v>
      </c>
      <c r="K7" s="54">
        <v>579</v>
      </c>
      <c r="L7" s="54">
        <v>1189</v>
      </c>
    </row>
    <row r="8" spans="1:24" x14ac:dyDescent="0.2">
      <c r="A8" s="7" t="s">
        <v>2</v>
      </c>
      <c r="B8" s="54">
        <v>253</v>
      </c>
      <c r="C8" s="9">
        <v>27</v>
      </c>
      <c r="D8" s="9">
        <v>36</v>
      </c>
      <c r="E8" s="54">
        <v>81</v>
      </c>
      <c r="F8" s="9">
        <v>5</v>
      </c>
      <c r="G8" s="54">
        <v>6</v>
      </c>
      <c r="H8" s="54">
        <v>5</v>
      </c>
      <c r="I8" s="54">
        <v>97</v>
      </c>
      <c r="J8" s="54">
        <v>6</v>
      </c>
      <c r="K8" s="54">
        <v>134</v>
      </c>
      <c r="L8" s="54">
        <v>127</v>
      </c>
    </row>
    <row r="9" spans="1:24" s="56" customFormat="1" x14ac:dyDescent="0.2">
      <c r="A9" s="8" t="s">
        <v>3</v>
      </c>
      <c r="B9" s="58">
        <v>11.6</v>
      </c>
      <c r="C9" s="19">
        <v>17.8</v>
      </c>
      <c r="D9" s="19">
        <v>17.3</v>
      </c>
      <c r="E9" s="58">
        <v>16</v>
      </c>
      <c r="F9" s="19">
        <v>19.5</v>
      </c>
      <c r="G9" s="58">
        <v>18</v>
      </c>
      <c r="H9" s="58">
        <v>19.5</v>
      </c>
      <c r="I9" s="58">
        <v>16</v>
      </c>
      <c r="J9" s="58">
        <v>17</v>
      </c>
      <c r="K9" s="58">
        <v>11.1</v>
      </c>
      <c r="L9" s="58">
        <v>16</v>
      </c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</row>
    <row r="10" spans="1:24" x14ac:dyDescent="0.2">
      <c r="A10" s="7" t="s">
        <v>4</v>
      </c>
      <c r="B10" s="57">
        <v>22</v>
      </c>
      <c r="C10" s="21">
        <v>27.6</v>
      </c>
      <c r="D10" s="21">
        <v>26.6</v>
      </c>
      <c r="E10" s="57">
        <v>27</v>
      </c>
      <c r="F10" s="21">
        <v>26</v>
      </c>
      <c r="G10" s="57">
        <v>25</v>
      </c>
      <c r="H10" s="57">
        <v>26</v>
      </c>
      <c r="I10" s="57">
        <v>26</v>
      </c>
      <c r="J10" s="57">
        <v>24</v>
      </c>
      <c r="K10" s="57">
        <v>23.3</v>
      </c>
      <c r="L10" s="57">
        <v>25</v>
      </c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</row>
    <row r="11" spans="1:24" x14ac:dyDescent="0.2">
      <c r="A11" s="7" t="s">
        <v>5</v>
      </c>
      <c r="B11" s="57">
        <v>0.2</v>
      </c>
      <c r="C11" s="21">
        <v>9.3000000000000007</v>
      </c>
      <c r="D11" s="21">
        <v>9.1</v>
      </c>
      <c r="E11" s="57">
        <v>5</v>
      </c>
      <c r="F11" s="21">
        <v>12</v>
      </c>
      <c r="G11" s="57">
        <v>12</v>
      </c>
      <c r="H11" s="57">
        <v>12</v>
      </c>
      <c r="I11" s="57">
        <v>5</v>
      </c>
      <c r="J11" s="57">
        <v>10</v>
      </c>
      <c r="K11" s="57">
        <v>-2.7</v>
      </c>
      <c r="L11" s="57">
        <v>7.3</v>
      </c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</row>
    <row r="12" spans="1:24" x14ac:dyDescent="0.2">
      <c r="A12" s="7" t="s">
        <v>44</v>
      </c>
      <c r="B12" s="21">
        <f>B10-B11</f>
        <v>21.8</v>
      </c>
      <c r="C12" s="21">
        <f t="shared" ref="C12:J12" si="0">C10-C11</f>
        <v>18.3</v>
      </c>
      <c r="D12" s="21">
        <f t="shared" si="0"/>
        <v>17.5</v>
      </c>
      <c r="E12" s="21">
        <f t="shared" si="0"/>
        <v>22</v>
      </c>
      <c r="F12" s="21">
        <f t="shared" si="0"/>
        <v>14</v>
      </c>
      <c r="G12" s="21">
        <f t="shared" si="0"/>
        <v>13</v>
      </c>
      <c r="H12" s="21">
        <f t="shared" si="0"/>
        <v>14</v>
      </c>
      <c r="I12" s="21">
        <f t="shared" si="0"/>
        <v>21</v>
      </c>
      <c r="J12" s="21">
        <f t="shared" si="0"/>
        <v>14</v>
      </c>
      <c r="K12" s="21">
        <f t="shared" ref="K12:Q12" si="1">K10-K11</f>
        <v>26</v>
      </c>
      <c r="L12" s="21">
        <f t="shared" si="1"/>
        <v>17.7</v>
      </c>
      <c r="M12" s="21">
        <f t="shared" si="1"/>
        <v>0</v>
      </c>
      <c r="N12" s="21">
        <f t="shared" si="1"/>
        <v>0</v>
      </c>
      <c r="O12" s="21">
        <f t="shared" si="1"/>
        <v>0</v>
      </c>
      <c r="P12" s="21">
        <f t="shared" si="1"/>
        <v>0</v>
      </c>
      <c r="Q12" s="21">
        <f t="shared" si="1"/>
        <v>0</v>
      </c>
      <c r="R12" s="57"/>
      <c r="S12" s="57"/>
      <c r="T12" s="57"/>
      <c r="U12" s="57"/>
      <c r="V12" s="57"/>
      <c r="W12" s="57"/>
      <c r="X12" s="57"/>
    </row>
    <row r="13" spans="1:24" x14ac:dyDescent="0.2">
      <c r="A13" s="7" t="s">
        <v>18</v>
      </c>
      <c r="E13" s="54" t="s">
        <v>856</v>
      </c>
      <c r="F13" s="9"/>
      <c r="G13" s="54" t="s">
        <v>839</v>
      </c>
      <c r="H13" s="54" t="s">
        <v>78</v>
      </c>
      <c r="I13" s="54" t="s">
        <v>850</v>
      </c>
      <c r="J13" s="54" t="s">
        <v>860</v>
      </c>
    </row>
    <row r="14" spans="1:24" x14ac:dyDescent="0.2">
      <c r="A14" s="7" t="s">
        <v>19</v>
      </c>
      <c r="B14" s="54" t="s">
        <v>2477</v>
      </c>
      <c r="C14" s="9" t="s">
        <v>1901</v>
      </c>
      <c r="D14" s="9" t="s">
        <v>1909</v>
      </c>
      <c r="E14" s="54" t="s">
        <v>857</v>
      </c>
      <c r="F14" s="9"/>
      <c r="G14" s="54" t="s">
        <v>840</v>
      </c>
      <c r="H14" s="54" t="s">
        <v>78</v>
      </c>
      <c r="I14" s="54" t="s">
        <v>851</v>
      </c>
      <c r="J14" s="54" t="s">
        <v>861</v>
      </c>
      <c r="K14" s="54" t="s">
        <v>2480</v>
      </c>
      <c r="L14" s="54" t="s">
        <v>2528</v>
      </c>
    </row>
    <row r="15" spans="1:24" x14ac:dyDescent="0.2">
      <c r="A15" s="7" t="s">
        <v>20</v>
      </c>
      <c r="B15" s="54">
        <v>163</v>
      </c>
      <c r="C15" s="9" t="s">
        <v>2428</v>
      </c>
      <c r="D15" s="9" t="s">
        <v>78</v>
      </c>
      <c r="E15" s="54">
        <v>75</v>
      </c>
      <c r="F15" s="9"/>
      <c r="G15" s="54" t="s">
        <v>841</v>
      </c>
      <c r="H15" s="54" t="s">
        <v>78</v>
      </c>
      <c r="I15" s="54" t="s">
        <v>78</v>
      </c>
      <c r="J15" s="54" t="s">
        <v>78</v>
      </c>
      <c r="K15" s="54">
        <v>92</v>
      </c>
      <c r="L15" s="54">
        <v>89</v>
      </c>
    </row>
    <row r="16" spans="1:24" x14ac:dyDescent="0.2">
      <c r="A16" s="7" t="s">
        <v>21</v>
      </c>
      <c r="B16" s="9" t="s">
        <v>105</v>
      </c>
      <c r="C16" s="9" t="s">
        <v>105</v>
      </c>
      <c r="D16" s="9" t="s">
        <v>1126</v>
      </c>
      <c r="E16" s="9" t="s">
        <v>78</v>
      </c>
      <c r="F16" s="9" t="s">
        <v>78</v>
      </c>
      <c r="G16" s="9" t="s">
        <v>78</v>
      </c>
      <c r="H16" s="9" t="s">
        <v>78</v>
      </c>
      <c r="I16" s="9" t="s">
        <v>78</v>
      </c>
      <c r="J16" s="9" t="s">
        <v>78</v>
      </c>
      <c r="K16" s="9" t="s">
        <v>105</v>
      </c>
      <c r="L16" s="9" t="s">
        <v>105</v>
      </c>
    </row>
    <row r="17" spans="1:17" x14ac:dyDescent="0.2">
      <c r="A17" s="7" t="s">
        <v>22</v>
      </c>
      <c r="B17" s="9" t="s">
        <v>105</v>
      </c>
      <c r="C17" s="9" t="s">
        <v>105</v>
      </c>
      <c r="D17" s="9" t="s">
        <v>1126</v>
      </c>
      <c r="E17" s="9" t="s">
        <v>78</v>
      </c>
      <c r="F17" s="9" t="s">
        <v>78</v>
      </c>
      <c r="G17" s="9" t="s">
        <v>78</v>
      </c>
      <c r="H17" s="9" t="s">
        <v>78</v>
      </c>
      <c r="I17" s="9" t="s">
        <v>78</v>
      </c>
      <c r="J17" s="9" t="s">
        <v>78</v>
      </c>
      <c r="K17" s="9" t="s">
        <v>105</v>
      </c>
      <c r="L17" s="9" t="s">
        <v>105</v>
      </c>
    </row>
    <row r="18" spans="1:17" x14ac:dyDescent="0.2">
      <c r="A18" s="7" t="s">
        <v>220</v>
      </c>
      <c r="B18" s="54">
        <v>30</v>
      </c>
      <c r="C18" s="54">
        <v>30</v>
      </c>
      <c r="D18" s="9" t="s">
        <v>78</v>
      </c>
      <c r="F18" s="9"/>
      <c r="K18" s="54">
        <v>30</v>
      </c>
      <c r="L18" s="54">
        <v>30</v>
      </c>
    </row>
    <row r="19" spans="1:17" x14ac:dyDescent="0.2">
      <c r="A19" s="7" t="s">
        <v>221</v>
      </c>
      <c r="B19" s="54">
        <v>30</v>
      </c>
      <c r="C19" s="54">
        <v>30</v>
      </c>
      <c r="D19" s="9" t="s">
        <v>78</v>
      </c>
      <c r="F19" s="9"/>
      <c r="K19" s="54">
        <v>30</v>
      </c>
      <c r="L19" s="54">
        <v>30</v>
      </c>
    </row>
    <row r="20" spans="1:17" x14ac:dyDescent="0.2">
      <c r="A20" s="7" t="s">
        <v>52</v>
      </c>
      <c r="B20" s="9">
        <f>50*(B7+(10*B8))</f>
        <v>169700</v>
      </c>
      <c r="C20" s="9">
        <f t="shared" ref="C20:J20" si="2">50*(C7+(10*C8))</f>
        <v>33600</v>
      </c>
      <c r="D20" s="9">
        <f t="shared" si="2"/>
        <v>37700</v>
      </c>
      <c r="E20" s="9">
        <f t="shared" si="2"/>
        <v>65000</v>
      </c>
      <c r="F20" s="9">
        <f t="shared" si="2"/>
        <v>21500</v>
      </c>
      <c r="G20" s="9">
        <f t="shared" si="2"/>
        <v>22250</v>
      </c>
      <c r="H20" s="9">
        <f t="shared" si="2"/>
        <v>21500</v>
      </c>
      <c r="I20" s="9">
        <f t="shared" si="2"/>
        <v>75250</v>
      </c>
      <c r="J20" s="9">
        <f t="shared" si="2"/>
        <v>19800</v>
      </c>
      <c r="K20" s="9">
        <f t="shared" ref="K20:Q20" si="3">50*(K7+(10*K8))</f>
        <v>95950</v>
      </c>
      <c r="L20" s="9">
        <f t="shared" si="3"/>
        <v>122950</v>
      </c>
      <c r="M20" s="9">
        <f t="shared" si="3"/>
        <v>0</v>
      </c>
      <c r="N20" s="9">
        <f t="shared" si="3"/>
        <v>0</v>
      </c>
      <c r="O20" s="9">
        <f t="shared" si="3"/>
        <v>0</v>
      </c>
      <c r="P20" s="9">
        <f t="shared" si="3"/>
        <v>0</v>
      </c>
      <c r="Q20" s="9">
        <f t="shared" si="3"/>
        <v>0</v>
      </c>
    </row>
    <row r="21" spans="1:17" x14ac:dyDescent="0.2">
      <c r="A21" s="7" t="s">
        <v>10</v>
      </c>
      <c r="B21" s="9">
        <f>(B9+30)*(B12)</f>
        <v>906.88000000000011</v>
      </c>
      <c r="C21" s="9">
        <f t="shared" ref="C21:J21" si="4">(C9+30)*(C12)</f>
        <v>874.74</v>
      </c>
      <c r="D21" s="9">
        <f t="shared" si="4"/>
        <v>827.75</v>
      </c>
      <c r="E21" s="9">
        <f t="shared" si="4"/>
        <v>1012</v>
      </c>
      <c r="F21" s="9">
        <f t="shared" si="4"/>
        <v>693</v>
      </c>
      <c r="G21" s="9">
        <f t="shared" si="4"/>
        <v>624</v>
      </c>
      <c r="H21" s="9">
        <f t="shared" si="4"/>
        <v>693</v>
      </c>
      <c r="I21" s="9">
        <f t="shared" si="4"/>
        <v>966</v>
      </c>
      <c r="J21" s="9">
        <f t="shared" si="4"/>
        <v>658</v>
      </c>
      <c r="K21" s="9">
        <f t="shared" ref="K21:Q21" si="5">(K9+30)*(K12)</f>
        <v>1068.6000000000001</v>
      </c>
      <c r="L21" s="9">
        <f t="shared" si="5"/>
        <v>814.19999999999993</v>
      </c>
      <c r="M21" s="9">
        <f t="shared" si="5"/>
        <v>0</v>
      </c>
      <c r="N21" s="9">
        <f t="shared" si="5"/>
        <v>0</v>
      </c>
      <c r="O21" s="9">
        <f t="shared" si="5"/>
        <v>0</v>
      </c>
      <c r="P21" s="9">
        <f t="shared" si="5"/>
        <v>0</v>
      </c>
      <c r="Q21" s="9">
        <f t="shared" si="5"/>
        <v>0</v>
      </c>
    </row>
    <row r="22" spans="1:17" x14ac:dyDescent="0.2">
      <c r="A22" s="7" t="s">
        <v>11</v>
      </c>
      <c r="B22" s="10">
        <f>B20/B21</f>
        <v>187.12508821453773</v>
      </c>
      <c r="C22" s="10">
        <f t="shared" ref="C22:J22" si="6">C20/C21</f>
        <v>38.411413677206944</v>
      </c>
      <c r="D22" s="10">
        <f t="shared" si="6"/>
        <v>45.545152521896711</v>
      </c>
      <c r="E22" s="10">
        <f t="shared" si="6"/>
        <v>64.229249011857704</v>
      </c>
      <c r="F22" s="10">
        <f t="shared" si="6"/>
        <v>31.024531024531026</v>
      </c>
      <c r="G22" s="10">
        <f t="shared" si="6"/>
        <v>35.657051282051285</v>
      </c>
      <c r="H22" s="10">
        <f t="shared" si="6"/>
        <v>31.024531024531026</v>
      </c>
      <c r="I22" s="10">
        <f t="shared" si="6"/>
        <v>77.898550724637687</v>
      </c>
      <c r="J22" s="10">
        <f t="shared" si="6"/>
        <v>30.091185410334347</v>
      </c>
      <c r="K22" s="10">
        <f t="shared" ref="K22:Q22" si="7">K20/K21</f>
        <v>89.790379936365326</v>
      </c>
      <c r="L22" s="10">
        <f t="shared" si="7"/>
        <v>151.00712355686565</v>
      </c>
      <c r="M22" s="10" t="e">
        <f t="shared" si="7"/>
        <v>#DIV/0!</v>
      </c>
      <c r="N22" s="10" t="e">
        <f t="shared" si="7"/>
        <v>#DIV/0!</v>
      </c>
      <c r="O22" s="10" t="e">
        <f t="shared" si="7"/>
        <v>#DIV/0!</v>
      </c>
      <c r="P22" s="10" t="e">
        <f t="shared" si="7"/>
        <v>#DIV/0!</v>
      </c>
      <c r="Q22" s="10" t="e">
        <f t="shared" si="7"/>
        <v>#DIV/0!</v>
      </c>
    </row>
    <row r="23" spans="1:17" s="55" customFormat="1" x14ac:dyDescent="0.2">
      <c r="A23" s="8" t="s">
        <v>9</v>
      </c>
      <c r="B23" s="38">
        <f>SQRT(B22)*10</f>
        <v>136.79367244669533</v>
      </c>
      <c r="C23" s="38">
        <f t="shared" ref="C23:J23" si="8">SQRT(C22)*10</f>
        <v>61.976942226288436</v>
      </c>
      <c r="D23" s="38">
        <f t="shared" si="8"/>
        <v>67.487148792860339</v>
      </c>
      <c r="E23" s="38">
        <f t="shared" si="8"/>
        <v>80.143152553326544</v>
      </c>
      <c r="F23" s="38">
        <f t="shared" si="8"/>
        <v>55.699668782256708</v>
      </c>
      <c r="G23" s="38">
        <f t="shared" si="8"/>
        <v>59.71352550473911</v>
      </c>
      <c r="H23" s="38">
        <f t="shared" si="8"/>
        <v>55.699668782256708</v>
      </c>
      <c r="I23" s="38">
        <f t="shared" si="8"/>
        <v>88.260155633580041</v>
      </c>
      <c r="J23" s="38">
        <f t="shared" si="8"/>
        <v>54.855433104054832</v>
      </c>
      <c r="K23" s="38">
        <f t="shared" ref="K23:Q23" si="9">SQRT(K22)*10</f>
        <v>94.757785926205202</v>
      </c>
      <c r="L23" s="38">
        <f t="shared" si="9"/>
        <v>122.88495577444201</v>
      </c>
      <c r="M23" s="38" t="e">
        <f t="shared" si="9"/>
        <v>#DIV/0!</v>
      </c>
      <c r="N23" s="38" t="e">
        <f t="shared" si="9"/>
        <v>#DIV/0!</v>
      </c>
      <c r="O23" s="38" t="e">
        <f t="shared" si="9"/>
        <v>#DIV/0!</v>
      </c>
      <c r="P23" s="38" t="e">
        <f t="shared" si="9"/>
        <v>#DIV/0!</v>
      </c>
      <c r="Q23" s="38" t="e">
        <f t="shared" si="9"/>
        <v>#DIV/0!</v>
      </c>
    </row>
    <row r="24" spans="1:17" x14ac:dyDescent="0.2">
      <c r="A24" s="11"/>
      <c r="F24" s="9"/>
    </row>
    <row r="25" spans="1:17" s="55" customFormat="1" x14ac:dyDescent="0.2">
      <c r="A25" s="12" t="s">
        <v>16</v>
      </c>
      <c r="C25" s="151" t="s">
        <v>69</v>
      </c>
      <c r="D25" s="151" t="s">
        <v>1111</v>
      </c>
      <c r="E25" s="201" t="s">
        <v>56</v>
      </c>
      <c r="F25" s="151" t="s">
        <v>69</v>
      </c>
      <c r="G25" s="200" t="s">
        <v>69</v>
      </c>
      <c r="H25" s="200" t="s">
        <v>69</v>
      </c>
      <c r="I25" s="201" t="s">
        <v>56</v>
      </c>
      <c r="J25" s="200" t="s">
        <v>68</v>
      </c>
    </row>
    <row r="26" spans="1:17" s="37" customFormat="1" ht="56.25" x14ac:dyDescent="0.25">
      <c r="A26" s="13" t="s">
        <v>75</v>
      </c>
      <c r="C26" s="189" t="s">
        <v>1304</v>
      </c>
      <c r="E26" s="37" t="s">
        <v>1303</v>
      </c>
      <c r="F26" s="189" t="s">
        <v>837</v>
      </c>
      <c r="G26" s="189" t="s">
        <v>1305</v>
      </c>
      <c r="H26" s="189" t="s">
        <v>837</v>
      </c>
      <c r="I26" s="37" t="s">
        <v>1303</v>
      </c>
    </row>
    <row r="27" spans="1:17" x14ac:dyDescent="0.2">
      <c r="A27" s="13" t="s">
        <v>342</v>
      </c>
      <c r="F27" s="9"/>
    </row>
    <row r="28" spans="1:17" x14ac:dyDescent="0.2">
      <c r="A28" s="13" t="s">
        <v>111</v>
      </c>
      <c r="F28" s="9"/>
    </row>
    <row r="29" spans="1:17" x14ac:dyDescent="0.2">
      <c r="A29" s="13" t="s">
        <v>112</v>
      </c>
      <c r="F29" s="9"/>
    </row>
    <row r="30" spans="1:17" x14ac:dyDescent="0.2">
      <c r="F30" s="9"/>
    </row>
    <row r="31" spans="1:17" x14ac:dyDescent="0.2">
      <c r="A31" s="13" t="s">
        <v>842</v>
      </c>
      <c r="B31" s="54">
        <v>0</v>
      </c>
      <c r="C31" s="9" t="s">
        <v>1114</v>
      </c>
      <c r="D31" s="9" t="s">
        <v>1114</v>
      </c>
      <c r="E31" s="54" t="s">
        <v>853</v>
      </c>
      <c r="F31" s="9" t="s">
        <v>852</v>
      </c>
      <c r="G31" s="9" t="s">
        <v>852</v>
      </c>
      <c r="H31" s="9"/>
      <c r="I31" s="54" t="s">
        <v>853</v>
      </c>
      <c r="J31" s="54" t="s">
        <v>862</v>
      </c>
      <c r="K31" s="54" t="s">
        <v>2289</v>
      </c>
      <c r="L31" s="54" t="s">
        <v>2239</v>
      </c>
    </row>
    <row r="32" spans="1:17" x14ac:dyDescent="0.2">
      <c r="A32" s="13" t="s">
        <v>843</v>
      </c>
      <c r="B32" s="54">
        <v>0</v>
      </c>
      <c r="C32" s="9" t="s">
        <v>1113</v>
      </c>
      <c r="D32" s="9" t="s">
        <v>1127</v>
      </c>
      <c r="E32" s="54" t="s">
        <v>858</v>
      </c>
      <c r="F32" s="9" t="s">
        <v>844</v>
      </c>
      <c r="G32" s="9" t="s">
        <v>844</v>
      </c>
      <c r="H32" s="9"/>
      <c r="I32" s="54" t="s">
        <v>854</v>
      </c>
      <c r="J32" s="54" t="s">
        <v>863</v>
      </c>
      <c r="K32" s="54" t="s">
        <v>2239</v>
      </c>
      <c r="L32" s="54" t="s">
        <v>2240</v>
      </c>
    </row>
    <row r="33" spans="1:51" x14ac:dyDescent="0.2">
      <c r="F33" s="9"/>
    </row>
    <row r="34" spans="1:51" x14ac:dyDescent="0.2">
      <c r="A34" s="13" t="s">
        <v>119</v>
      </c>
      <c r="B34" s="55" t="s">
        <v>45</v>
      </c>
      <c r="C34" s="9">
        <v>32.6</v>
      </c>
      <c r="D34" s="55" t="s">
        <v>45</v>
      </c>
      <c r="F34" s="9"/>
      <c r="L34" s="55" t="s">
        <v>45</v>
      </c>
    </row>
    <row r="35" spans="1:51" x14ac:dyDescent="0.2">
      <c r="A35" s="13" t="s">
        <v>120</v>
      </c>
      <c r="B35" s="55" t="s">
        <v>45</v>
      </c>
      <c r="C35" s="9">
        <v>5.6</v>
      </c>
      <c r="D35" s="55" t="s">
        <v>45</v>
      </c>
      <c r="F35" s="9"/>
      <c r="L35" s="55" t="s">
        <v>45</v>
      </c>
    </row>
    <row r="36" spans="1:51" x14ac:dyDescent="0.2">
      <c r="A36" s="13" t="s">
        <v>121</v>
      </c>
      <c r="B36" s="55" t="s">
        <v>45</v>
      </c>
      <c r="D36" s="55" t="s">
        <v>45</v>
      </c>
      <c r="F36" s="9"/>
      <c r="L36" s="55" t="s">
        <v>45</v>
      </c>
    </row>
    <row r="37" spans="1:51" x14ac:dyDescent="0.2">
      <c r="A37" s="13" t="s">
        <v>122</v>
      </c>
      <c r="B37" s="55" t="s">
        <v>45</v>
      </c>
      <c r="C37" s="9">
        <v>49</v>
      </c>
      <c r="D37" s="55" t="s">
        <v>45</v>
      </c>
      <c r="F37" s="9"/>
      <c r="L37" s="55" t="s">
        <v>45</v>
      </c>
    </row>
    <row r="38" spans="1:51" x14ac:dyDescent="0.2">
      <c r="B38" s="55"/>
    </row>
    <row r="39" spans="1:51" x14ac:dyDescent="0.2">
      <c r="C39" s="7" t="s">
        <v>1433</v>
      </c>
      <c r="D39" s="7"/>
    </row>
    <row r="40" spans="1:51" x14ac:dyDescent="0.2">
      <c r="C40" s="126" t="s">
        <v>577</v>
      </c>
      <c r="D40" s="98" t="s">
        <v>1426</v>
      </c>
    </row>
    <row r="41" spans="1:51" x14ac:dyDescent="0.2">
      <c r="C41" s="129" t="s">
        <v>576</v>
      </c>
      <c r="D41" s="98" t="s">
        <v>1427</v>
      </c>
    </row>
    <row r="42" spans="1:51" x14ac:dyDescent="0.2">
      <c r="C42" s="127" t="s">
        <v>1515</v>
      </c>
      <c r="D42" s="98" t="s">
        <v>1428</v>
      </c>
    </row>
    <row r="43" spans="1:51" x14ac:dyDescent="0.2">
      <c r="C43" s="128" t="s">
        <v>1514</v>
      </c>
      <c r="D43" s="98" t="s">
        <v>1429</v>
      </c>
    </row>
    <row r="44" spans="1:51" x14ac:dyDescent="0.2">
      <c r="B44" s="175" t="s">
        <v>1466</v>
      </c>
      <c r="C44" s="124" t="s">
        <v>761</v>
      </c>
      <c r="D44" s="98" t="s">
        <v>1430</v>
      </c>
    </row>
    <row r="45" spans="1:51" x14ac:dyDescent="0.2">
      <c r="B45" s="175" t="s">
        <v>1454</v>
      </c>
      <c r="C45" s="124" t="s">
        <v>1455</v>
      </c>
      <c r="D45" s="98" t="s">
        <v>1431</v>
      </c>
      <c r="K45" s="145" t="s">
        <v>1456</v>
      </c>
    </row>
    <row r="46" spans="1:51" x14ac:dyDescent="0.2">
      <c r="B46" s="140" t="s">
        <v>1559</v>
      </c>
      <c r="C46" s="125" t="s">
        <v>1513</v>
      </c>
      <c r="D46" s="98" t="s">
        <v>1432</v>
      </c>
    </row>
    <row r="47" spans="1:51" s="145" customFormat="1" x14ac:dyDescent="0.25">
      <c r="A47" s="146"/>
      <c r="B47" s="156" t="s">
        <v>1464</v>
      </c>
      <c r="C47" s="155" t="s">
        <v>1512</v>
      </c>
      <c r="D47" s="98" t="s">
        <v>1425</v>
      </c>
      <c r="K47" s="146" t="s">
        <v>1449</v>
      </c>
      <c r="AR47" s="137" t="s">
        <v>237</v>
      </c>
      <c r="AS47" s="98" t="s">
        <v>1425</v>
      </c>
      <c r="AT47" s="98"/>
      <c r="AX47" s="156" t="s">
        <v>152</v>
      </c>
      <c r="AY47" s="146" t="s">
        <v>1447</v>
      </c>
    </row>
    <row r="48" spans="1:51" s="145" customFormat="1" x14ac:dyDescent="0.25">
      <c r="A48" s="146"/>
      <c r="B48" s="158" t="s">
        <v>1470</v>
      </c>
      <c r="C48" s="157" t="s">
        <v>1511</v>
      </c>
      <c r="D48" s="98" t="s">
        <v>1451</v>
      </c>
      <c r="K48" s="146" t="s">
        <v>1452</v>
      </c>
      <c r="AR48" s="138" t="s">
        <v>68</v>
      </c>
      <c r="AS48" s="98" t="s">
        <v>1424</v>
      </c>
      <c r="AT48" s="98"/>
    </row>
    <row r="49" spans="1:46" s="145" customFormat="1" x14ac:dyDescent="0.25">
      <c r="A49" s="146"/>
      <c r="B49" s="159" t="s">
        <v>1468</v>
      </c>
      <c r="C49" s="139" t="s">
        <v>1509</v>
      </c>
      <c r="D49" s="98" t="s">
        <v>1453</v>
      </c>
      <c r="K49" s="146" t="s">
        <v>1450</v>
      </c>
      <c r="AR49" s="139" t="s">
        <v>1084</v>
      </c>
      <c r="AS49" s="98" t="s">
        <v>1423</v>
      </c>
      <c r="AT49" s="98"/>
    </row>
    <row r="50" spans="1:46" s="145" customFormat="1" x14ac:dyDescent="0.25">
      <c r="A50" s="146"/>
      <c r="B50" s="160" t="s">
        <v>1467</v>
      </c>
      <c r="C50" s="131" t="s">
        <v>1510</v>
      </c>
      <c r="D50" s="98" t="s">
        <v>1422</v>
      </c>
      <c r="K50" s="146" t="s">
        <v>1448</v>
      </c>
      <c r="AR50" s="131" t="s">
        <v>797</v>
      </c>
      <c r="AS50" s="98" t="s">
        <v>1422</v>
      </c>
      <c r="AT50" s="98"/>
    </row>
    <row r="51" spans="1:46" x14ac:dyDescent="0.2">
      <c r="C51" s="3"/>
      <c r="D51" s="96"/>
    </row>
    <row r="52" spans="1:46" x14ac:dyDescent="0.2">
      <c r="B52" s="98" t="s">
        <v>1441</v>
      </c>
      <c r="C52" s="130" t="s">
        <v>1417</v>
      </c>
      <c r="D52" s="97"/>
      <c r="E52" s="5"/>
      <c r="F52" s="5"/>
      <c r="G52" s="5"/>
      <c r="H52" s="5"/>
      <c r="I52" s="5"/>
      <c r="J52" s="5"/>
    </row>
    <row r="53" spans="1:46" x14ac:dyDescent="0.2">
      <c r="B53" s="98" t="s">
        <v>1441</v>
      </c>
      <c r="C53" s="130" t="s">
        <v>1417</v>
      </c>
      <c r="D53" s="96"/>
      <c r="E53" s="5"/>
      <c r="F53" s="5"/>
      <c r="G53" s="5"/>
      <c r="H53" s="5"/>
      <c r="I53" s="5"/>
      <c r="J53" s="5"/>
    </row>
    <row r="54" spans="1:46" x14ac:dyDescent="0.2">
      <c r="B54" s="98" t="s">
        <v>1434</v>
      </c>
      <c r="C54" s="131" t="s">
        <v>880</v>
      </c>
      <c r="D54" s="96"/>
      <c r="E54" s="5"/>
      <c r="F54" s="5"/>
      <c r="G54" s="5"/>
      <c r="H54" s="5"/>
      <c r="I54" s="5"/>
      <c r="J54" s="5"/>
    </row>
    <row r="55" spans="1:46" x14ac:dyDescent="0.2">
      <c r="B55" s="98" t="s">
        <v>1434</v>
      </c>
      <c r="C55" s="131" t="s">
        <v>880</v>
      </c>
      <c r="D55" s="96"/>
      <c r="E55" s="5"/>
      <c r="F55" s="5"/>
      <c r="G55" s="5"/>
      <c r="H55" s="5"/>
      <c r="I55" s="5"/>
      <c r="J55" s="5"/>
    </row>
    <row r="56" spans="1:46" x14ac:dyDescent="0.2">
      <c r="B56" s="98" t="s">
        <v>1436</v>
      </c>
      <c r="C56" s="132" t="s">
        <v>762</v>
      </c>
      <c r="D56" s="96"/>
      <c r="E56" s="5"/>
      <c r="F56" s="5"/>
      <c r="G56" s="5"/>
      <c r="H56" s="5"/>
      <c r="I56" s="5"/>
      <c r="J56" s="5"/>
    </row>
    <row r="57" spans="1:46" x14ac:dyDescent="0.2">
      <c r="B57" s="98" t="s">
        <v>1437</v>
      </c>
      <c r="C57" s="133" t="s">
        <v>933</v>
      </c>
      <c r="D57" s="96"/>
      <c r="E57" s="5"/>
      <c r="F57" s="5"/>
      <c r="G57" s="5"/>
      <c r="H57" s="5"/>
      <c r="I57" s="5"/>
      <c r="J57" s="5"/>
    </row>
    <row r="58" spans="1:46" x14ac:dyDescent="0.2">
      <c r="B58" s="98" t="s">
        <v>1438</v>
      </c>
      <c r="C58" s="134" t="s">
        <v>38</v>
      </c>
      <c r="D58" s="96"/>
      <c r="E58" s="5"/>
      <c r="F58" s="5"/>
      <c r="G58" s="5"/>
      <c r="H58" s="5"/>
      <c r="I58" s="5"/>
      <c r="J58" s="5"/>
    </row>
    <row r="59" spans="1:46" x14ac:dyDescent="0.2">
      <c r="B59" s="98" t="s">
        <v>1438</v>
      </c>
      <c r="C59" s="134" t="s">
        <v>38</v>
      </c>
      <c r="D59" s="96"/>
      <c r="E59" s="5"/>
      <c r="F59" s="5"/>
      <c r="G59" s="5"/>
      <c r="H59" s="5"/>
      <c r="I59" s="5"/>
      <c r="J59" s="5"/>
    </row>
    <row r="60" spans="1:46" x14ac:dyDescent="0.2">
      <c r="B60" s="98" t="s">
        <v>1440</v>
      </c>
      <c r="C60" s="135" t="s">
        <v>17</v>
      </c>
      <c r="D60" s="96"/>
      <c r="E60" s="5"/>
      <c r="F60" s="5"/>
      <c r="G60" s="5"/>
      <c r="H60" s="5"/>
      <c r="I60" s="5"/>
      <c r="J60" s="5"/>
    </row>
    <row r="61" spans="1:46" x14ac:dyDescent="0.2">
      <c r="B61" s="98" t="s">
        <v>1440</v>
      </c>
      <c r="C61" s="135" t="s">
        <v>17</v>
      </c>
      <c r="D61" s="96"/>
      <c r="E61" s="5"/>
      <c r="F61" s="5"/>
      <c r="G61" s="5"/>
      <c r="H61" s="5"/>
      <c r="I61" s="5"/>
      <c r="J61" s="5"/>
    </row>
    <row r="62" spans="1:46" x14ac:dyDescent="0.2">
      <c r="B62" s="98" t="s">
        <v>1439</v>
      </c>
      <c r="C62" s="136" t="s">
        <v>39</v>
      </c>
      <c r="D62" s="96"/>
      <c r="E62" s="5"/>
      <c r="F62" s="5"/>
      <c r="G62" s="5"/>
      <c r="H62" s="5"/>
      <c r="I62" s="5"/>
      <c r="J62" s="5"/>
    </row>
  </sheetData>
  <sortState columnSort="1" ref="B1:J37">
    <sortCondition ref="B5:J5"/>
    <sortCondition ref="B2:J2"/>
  </sortState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46"/>
  <sheetViews>
    <sheetView tabSelected="1" workbookViewId="0">
      <selection activeCell="A41" sqref="A41"/>
    </sheetView>
  </sheetViews>
  <sheetFormatPr baseColWidth="10" defaultRowHeight="12.75" x14ac:dyDescent="0.2"/>
  <cols>
    <col min="1" max="1" width="32.28515625" style="13" customWidth="1"/>
    <col min="2" max="5" width="11.42578125" style="54"/>
    <col min="6" max="6" width="12.5703125" style="54" customWidth="1"/>
    <col min="7" max="16384" width="11.42578125" style="54"/>
  </cols>
  <sheetData>
    <row r="1" spans="1:25" x14ac:dyDescent="0.2">
      <c r="A1" s="4" t="s">
        <v>24</v>
      </c>
      <c r="N1" s="54" t="s">
        <v>2521</v>
      </c>
    </row>
    <row r="2" spans="1:25" s="55" customFormat="1" ht="25.5" x14ac:dyDescent="0.2">
      <c r="A2" s="6" t="s">
        <v>23</v>
      </c>
      <c r="B2" s="55" t="s">
        <v>2467</v>
      </c>
      <c r="C2" s="55" t="s">
        <v>2463</v>
      </c>
      <c r="D2" s="55" t="s">
        <v>2445</v>
      </c>
      <c r="E2" s="55" t="s">
        <v>2445</v>
      </c>
      <c r="F2" s="55" t="s">
        <v>2585</v>
      </c>
      <c r="G2" s="55" t="s">
        <v>2455</v>
      </c>
      <c r="H2" s="55" t="s">
        <v>2441</v>
      </c>
      <c r="I2" s="55" t="s">
        <v>2453</v>
      </c>
      <c r="J2" s="55" t="s">
        <v>2447</v>
      </c>
      <c r="K2" s="55" t="s">
        <v>2451</v>
      </c>
      <c r="L2" s="55" t="s">
        <v>2457</v>
      </c>
      <c r="M2" s="55" t="s">
        <v>2459</v>
      </c>
    </row>
    <row r="3" spans="1:25" x14ac:dyDescent="0.2">
      <c r="A3" s="4" t="s">
        <v>25</v>
      </c>
    </row>
    <row r="4" spans="1:25" x14ac:dyDescent="0.2">
      <c r="A4" s="4" t="s">
        <v>937</v>
      </c>
      <c r="B4" s="54" t="s">
        <v>2466</v>
      </c>
      <c r="D4" s="54" t="s">
        <v>2444</v>
      </c>
      <c r="E4" s="54" t="s">
        <v>2444</v>
      </c>
      <c r="F4" s="54" t="s">
        <v>2584</v>
      </c>
      <c r="N4" s="54" t="s">
        <v>2522</v>
      </c>
    </row>
    <row r="5" spans="1:25" s="55" customFormat="1" x14ac:dyDescent="0.2">
      <c r="A5" s="7" t="s">
        <v>12</v>
      </c>
      <c r="B5" s="55" t="s">
        <v>2465</v>
      </c>
      <c r="C5" s="55" t="s">
        <v>2462</v>
      </c>
      <c r="D5" s="55" t="s">
        <v>2443</v>
      </c>
      <c r="E5" s="55" t="s">
        <v>2443</v>
      </c>
      <c r="F5" s="55" t="s">
        <v>2443</v>
      </c>
      <c r="G5" s="55" t="s">
        <v>2443</v>
      </c>
      <c r="H5" s="55" t="s">
        <v>2440</v>
      </c>
      <c r="I5" s="55" t="s">
        <v>2452</v>
      </c>
      <c r="J5" s="55" t="s">
        <v>2448</v>
      </c>
      <c r="K5" s="55" t="s">
        <v>2448</v>
      </c>
      <c r="L5" s="55" t="s">
        <v>2448</v>
      </c>
      <c r="M5" s="55" t="s">
        <v>2460</v>
      </c>
      <c r="N5" s="55" t="s">
        <v>2465</v>
      </c>
    </row>
    <row r="6" spans="1:25" ht="25.5" x14ac:dyDescent="0.2">
      <c r="A6" s="7" t="s">
        <v>6</v>
      </c>
      <c r="B6" s="54" t="s">
        <v>2435</v>
      </c>
      <c r="C6" s="54" t="s">
        <v>2435</v>
      </c>
      <c r="D6" s="54" t="s">
        <v>2435</v>
      </c>
      <c r="E6" s="54" t="s">
        <v>2586</v>
      </c>
      <c r="F6" s="54" t="s">
        <v>2586</v>
      </c>
      <c r="G6" s="54" t="s">
        <v>2435</v>
      </c>
      <c r="H6" s="54" t="s">
        <v>2435</v>
      </c>
      <c r="I6" s="54" t="s">
        <v>2435</v>
      </c>
      <c r="J6" s="54" t="s">
        <v>2435</v>
      </c>
      <c r="K6" s="54" t="s">
        <v>2435</v>
      </c>
      <c r="L6" s="54" t="s">
        <v>2435</v>
      </c>
      <c r="M6" s="54" t="s">
        <v>2435</v>
      </c>
      <c r="N6" s="54" t="s">
        <v>2435</v>
      </c>
    </row>
    <row r="7" spans="1:25" x14ac:dyDescent="0.2">
      <c r="A7" s="7" t="s">
        <v>1</v>
      </c>
      <c r="B7" s="54">
        <v>672</v>
      </c>
      <c r="C7" s="54">
        <v>785</v>
      </c>
      <c r="D7" s="54">
        <v>1433</v>
      </c>
      <c r="E7" s="54">
        <v>1453</v>
      </c>
      <c r="F7" s="54">
        <v>800</v>
      </c>
      <c r="G7" s="54">
        <v>602</v>
      </c>
      <c r="H7" s="54">
        <v>805</v>
      </c>
      <c r="I7" s="54">
        <v>1398</v>
      </c>
      <c r="J7" s="54">
        <v>1050</v>
      </c>
      <c r="K7" s="54">
        <v>1958</v>
      </c>
      <c r="L7" s="54">
        <v>740</v>
      </c>
      <c r="M7" s="54">
        <v>555</v>
      </c>
      <c r="N7" s="54">
        <v>1947</v>
      </c>
    </row>
    <row r="8" spans="1:25" x14ac:dyDescent="0.2">
      <c r="A8" s="7" t="s">
        <v>2</v>
      </c>
      <c r="B8" s="54">
        <v>207</v>
      </c>
      <c r="C8" s="54">
        <v>193</v>
      </c>
      <c r="D8" s="54">
        <v>239</v>
      </c>
      <c r="E8" s="54">
        <v>238</v>
      </c>
      <c r="F8" s="54">
        <v>150</v>
      </c>
      <c r="G8" s="54">
        <v>160</v>
      </c>
      <c r="H8" s="54">
        <v>40.5</v>
      </c>
      <c r="I8" s="54">
        <v>274</v>
      </c>
      <c r="J8" s="54">
        <v>229</v>
      </c>
      <c r="K8" s="54">
        <v>350</v>
      </c>
      <c r="L8" s="54">
        <v>199</v>
      </c>
      <c r="M8" s="54">
        <v>140</v>
      </c>
      <c r="N8" s="54">
        <v>469</v>
      </c>
    </row>
    <row r="9" spans="1:25" s="56" customFormat="1" ht="12" customHeight="1" x14ac:dyDescent="0.2">
      <c r="A9" s="8" t="s">
        <v>3</v>
      </c>
      <c r="B9" s="58">
        <v>8.9</v>
      </c>
      <c r="C9" s="58">
        <v>9.9</v>
      </c>
      <c r="D9" s="58">
        <v>7.1</v>
      </c>
      <c r="E9" s="58">
        <v>6.3</v>
      </c>
      <c r="F9" s="58">
        <v>-0.4</v>
      </c>
      <c r="G9" s="56">
        <v>8.8000000000000007</v>
      </c>
      <c r="H9" s="58">
        <v>5</v>
      </c>
      <c r="I9" s="58">
        <v>10.8</v>
      </c>
      <c r="J9" s="58">
        <v>4.5999999999999996</v>
      </c>
      <c r="K9" s="58">
        <v>7.8</v>
      </c>
      <c r="L9" s="58">
        <v>5.9</v>
      </c>
      <c r="M9" s="58">
        <v>6.6</v>
      </c>
      <c r="N9" s="58">
        <v>-4.7</v>
      </c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</row>
    <row r="10" spans="1:25" x14ac:dyDescent="0.2">
      <c r="A10" s="7" t="s">
        <v>4</v>
      </c>
      <c r="B10" s="57">
        <v>17.600000000000001</v>
      </c>
      <c r="C10" s="57">
        <v>17.5</v>
      </c>
      <c r="D10" s="57">
        <v>11.1</v>
      </c>
      <c r="E10" s="57">
        <v>10.6</v>
      </c>
      <c r="F10" s="57">
        <v>7.8</v>
      </c>
      <c r="G10" s="54">
        <v>17.8</v>
      </c>
      <c r="H10" s="57">
        <v>11.2</v>
      </c>
      <c r="I10" s="57">
        <v>15.4</v>
      </c>
      <c r="J10" s="57">
        <v>13.6</v>
      </c>
      <c r="K10" s="57">
        <v>15</v>
      </c>
      <c r="L10" s="57">
        <v>17.3</v>
      </c>
      <c r="M10" s="57">
        <v>17.8</v>
      </c>
      <c r="N10" s="57">
        <v>2.5</v>
      </c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</row>
    <row r="11" spans="1:25" x14ac:dyDescent="0.2">
      <c r="A11" s="7" t="s">
        <v>5</v>
      </c>
      <c r="B11" s="57">
        <v>0.2</v>
      </c>
      <c r="C11" s="57">
        <v>2.2000000000000002</v>
      </c>
      <c r="D11" s="57">
        <v>3.9</v>
      </c>
      <c r="E11" s="57">
        <v>3.1</v>
      </c>
      <c r="F11" s="57">
        <v>-7.5</v>
      </c>
      <c r="G11" s="54">
        <v>-0.1</v>
      </c>
      <c r="H11" s="57">
        <v>-0.4</v>
      </c>
      <c r="I11" s="57">
        <v>6.8</v>
      </c>
      <c r="J11" s="57">
        <v>-2.4</v>
      </c>
      <c r="K11" s="57">
        <v>1.3</v>
      </c>
      <c r="L11" s="57">
        <v>-4.7</v>
      </c>
      <c r="M11" s="57">
        <v>-3.1</v>
      </c>
      <c r="N11" s="57">
        <v>-11.6</v>
      </c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</row>
    <row r="12" spans="1:25" x14ac:dyDescent="0.2">
      <c r="A12" s="7" t="s">
        <v>44</v>
      </c>
      <c r="B12" s="57">
        <f>B10-B11</f>
        <v>17.400000000000002</v>
      </c>
      <c r="C12" s="57">
        <f t="shared" ref="C12" si="0">C10-C11</f>
        <v>15.3</v>
      </c>
      <c r="D12" s="57">
        <f t="shared" ref="D12:I12" si="1">D10-D11</f>
        <v>7.1999999999999993</v>
      </c>
      <c r="E12" s="57">
        <f t="shared" si="1"/>
        <v>7.5</v>
      </c>
      <c r="F12" s="57">
        <f t="shared" si="1"/>
        <v>15.3</v>
      </c>
      <c r="G12" s="57">
        <f t="shared" si="1"/>
        <v>17.900000000000002</v>
      </c>
      <c r="H12" s="57">
        <f t="shared" si="1"/>
        <v>11.6</v>
      </c>
      <c r="I12" s="57">
        <f t="shared" si="1"/>
        <v>8.6000000000000014</v>
      </c>
      <c r="J12" s="57">
        <f t="shared" ref="J12:Q12" si="2">J10-J11</f>
        <v>16</v>
      </c>
      <c r="K12" s="57">
        <f t="shared" si="2"/>
        <v>13.7</v>
      </c>
      <c r="L12" s="57">
        <f t="shared" si="2"/>
        <v>22</v>
      </c>
      <c r="M12" s="57">
        <f t="shared" si="2"/>
        <v>20.900000000000002</v>
      </c>
      <c r="N12" s="57">
        <f t="shared" si="2"/>
        <v>14.1</v>
      </c>
      <c r="O12" s="57">
        <f t="shared" si="2"/>
        <v>0</v>
      </c>
      <c r="P12" s="57">
        <f t="shared" si="2"/>
        <v>0</v>
      </c>
      <c r="Q12" s="57">
        <f t="shared" si="2"/>
        <v>0</v>
      </c>
      <c r="R12" s="57">
        <f t="shared" ref="R12" si="3">R10-R11</f>
        <v>0</v>
      </c>
      <c r="S12" s="57">
        <f t="shared" ref="S12" si="4">S10-S11</f>
        <v>0</v>
      </c>
      <c r="T12" s="57">
        <f t="shared" ref="T12" si="5">T10-T11</f>
        <v>0</v>
      </c>
      <c r="U12" s="57">
        <f t="shared" ref="U12" si="6">U10-U11</f>
        <v>0</v>
      </c>
      <c r="V12" s="57">
        <f t="shared" ref="V12" si="7">V10-V11</f>
        <v>0</v>
      </c>
      <c r="W12" s="57">
        <f t="shared" ref="W12" si="8">W10-W11</f>
        <v>0</v>
      </c>
      <c r="X12" s="57"/>
      <c r="Y12" s="57"/>
    </row>
    <row r="13" spans="1:25" x14ac:dyDescent="0.2">
      <c r="A13" s="7" t="s">
        <v>18</v>
      </c>
    </row>
    <row r="14" spans="1:25" x14ac:dyDescent="0.2">
      <c r="A14" s="7" t="s">
        <v>19</v>
      </c>
      <c r="B14" s="54" t="s">
        <v>2468</v>
      </c>
      <c r="C14" s="54" t="s">
        <v>2464</v>
      </c>
      <c r="D14" s="54" t="s">
        <v>2446</v>
      </c>
      <c r="E14" s="54" t="s">
        <v>2446</v>
      </c>
      <c r="F14" s="54" t="s">
        <v>2588</v>
      </c>
      <c r="G14" s="54" t="s">
        <v>2456</v>
      </c>
      <c r="H14" s="54" t="s">
        <v>2442</v>
      </c>
      <c r="I14" s="54" t="s">
        <v>2454</v>
      </c>
      <c r="J14" s="54" t="s">
        <v>2449</v>
      </c>
      <c r="K14" s="54" t="s">
        <v>2450</v>
      </c>
      <c r="L14" s="54" t="s">
        <v>2458</v>
      </c>
      <c r="M14" s="54" t="s">
        <v>2461</v>
      </c>
      <c r="N14" s="54" t="s">
        <v>1852</v>
      </c>
    </row>
    <row r="15" spans="1:25" x14ac:dyDescent="0.2">
      <c r="A15" s="7" t="s">
        <v>20</v>
      </c>
      <c r="B15" s="54">
        <v>55</v>
      </c>
      <c r="C15" s="54">
        <v>104</v>
      </c>
      <c r="D15" s="54" t="s">
        <v>2428</v>
      </c>
      <c r="E15" s="54" t="s">
        <v>78</v>
      </c>
      <c r="F15" s="54" t="s">
        <v>78</v>
      </c>
      <c r="G15" s="54" t="s">
        <v>2428</v>
      </c>
      <c r="H15" s="54" t="s">
        <v>2428</v>
      </c>
      <c r="I15" s="54" t="s">
        <v>2428</v>
      </c>
      <c r="J15" s="54" t="s">
        <v>2428</v>
      </c>
      <c r="K15" s="54" t="s">
        <v>2428</v>
      </c>
      <c r="L15" s="54">
        <v>96</v>
      </c>
      <c r="M15" s="54" t="s">
        <v>2428</v>
      </c>
      <c r="N15" s="54">
        <v>2963</v>
      </c>
    </row>
    <row r="16" spans="1:25" x14ac:dyDescent="0.2">
      <c r="A16" s="7" t="s">
        <v>21</v>
      </c>
      <c r="B16" s="54" t="s">
        <v>105</v>
      </c>
      <c r="C16" s="54" t="s">
        <v>105</v>
      </c>
      <c r="D16" s="54" t="s">
        <v>105</v>
      </c>
      <c r="E16" s="54" t="s">
        <v>2583</v>
      </c>
      <c r="F16" s="54" t="s">
        <v>2587</v>
      </c>
      <c r="G16" s="54" t="s">
        <v>105</v>
      </c>
      <c r="H16" s="54" t="s">
        <v>105</v>
      </c>
      <c r="I16" s="54" t="s">
        <v>105</v>
      </c>
      <c r="J16" s="54" t="s">
        <v>105</v>
      </c>
      <c r="K16" s="54" t="s">
        <v>105</v>
      </c>
      <c r="L16" s="54" t="s">
        <v>105</v>
      </c>
      <c r="M16" s="54" t="s">
        <v>105</v>
      </c>
      <c r="N16" s="54" t="s">
        <v>105</v>
      </c>
    </row>
    <row r="17" spans="1:23" x14ac:dyDescent="0.2">
      <c r="A17" s="7" t="s">
        <v>22</v>
      </c>
      <c r="B17" s="54" t="s">
        <v>105</v>
      </c>
      <c r="C17" s="54" t="s">
        <v>105</v>
      </c>
      <c r="D17" s="54" t="s">
        <v>105</v>
      </c>
      <c r="E17" s="54" t="s">
        <v>2583</v>
      </c>
      <c r="F17" s="54" t="s">
        <v>2587</v>
      </c>
      <c r="G17" s="54" t="s">
        <v>105</v>
      </c>
      <c r="H17" s="54" t="s">
        <v>105</v>
      </c>
      <c r="I17" s="54" t="s">
        <v>105</v>
      </c>
      <c r="J17" s="54" t="s">
        <v>105</v>
      </c>
      <c r="K17" s="54" t="s">
        <v>105</v>
      </c>
      <c r="L17" s="54" t="s">
        <v>105</v>
      </c>
      <c r="M17" s="54" t="s">
        <v>105</v>
      </c>
      <c r="N17" s="54" t="s">
        <v>105</v>
      </c>
    </row>
    <row r="18" spans="1:23" x14ac:dyDescent="0.2">
      <c r="A18" s="7" t="s">
        <v>220</v>
      </c>
      <c r="B18" s="54">
        <v>30</v>
      </c>
      <c r="C18" s="54">
        <v>30</v>
      </c>
      <c r="D18" s="54">
        <v>30</v>
      </c>
      <c r="G18" s="54">
        <v>30</v>
      </c>
      <c r="H18" s="54">
        <v>30</v>
      </c>
      <c r="I18" s="54">
        <v>30</v>
      </c>
      <c r="J18" s="54">
        <v>30</v>
      </c>
      <c r="K18" s="54">
        <v>30</v>
      </c>
      <c r="L18" s="54">
        <v>30</v>
      </c>
      <c r="M18" s="54">
        <v>30</v>
      </c>
      <c r="N18" s="54">
        <v>30</v>
      </c>
    </row>
    <row r="19" spans="1:23" x14ac:dyDescent="0.2">
      <c r="A19" s="7" t="s">
        <v>221</v>
      </c>
      <c r="B19" s="54">
        <v>30</v>
      </c>
      <c r="C19" s="54">
        <v>30</v>
      </c>
      <c r="D19" s="54">
        <v>30</v>
      </c>
      <c r="G19" s="54">
        <v>30</v>
      </c>
      <c r="H19" s="54">
        <v>30</v>
      </c>
      <c r="I19" s="54">
        <v>30</v>
      </c>
      <c r="J19" s="54">
        <v>30</v>
      </c>
      <c r="K19" s="54">
        <v>30</v>
      </c>
      <c r="L19" s="54">
        <v>30</v>
      </c>
      <c r="M19" s="54">
        <v>30</v>
      </c>
      <c r="N19" s="54">
        <v>30</v>
      </c>
    </row>
    <row r="20" spans="1:23" x14ac:dyDescent="0.2">
      <c r="A20" s="28" t="s">
        <v>2669</v>
      </c>
      <c r="B20" s="54">
        <f>50*(B7+(10*B8))</f>
        <v>137100</v>
      </c>
      <c r="C20" s="54">
        <f t="shared" ref="C20" si="9">50*(C7+(10*C8))</f>
        <v>135750</v>
      </c>
      <c r="D20" s="54">
        <f t="shared" ref="D20:I20" si="10">50*(D7+(10*D8))</f>
        <v>191150</v>
      </c>
      <c r="E20" s="54">
        <f t="shared" si="10"/>
        <v>191650</v>
      </c>
      <c r="F20" s="54">
        <f t="shared" si="10"/>
        <v>115000</v>
      </c>
      <c r="G20" s="54">
        <f t="shared" si="10"/>
        <v>110100</v>
      </c>
      <c r="H20" s="54">
        <f t="shared" si="10"/>
        <v>60500</v>
      </c>
      <c r="I20" s="54">
        <f t="shared" si="10"/>
        <v>206900</v>
      </c>
      <c r="J20" s="54">
        <f t="shared" ref="J20:Q20" si="11">50*(J7+(10*J8))</f>
        <v>167000</v>
      </c>
      <c r="K20" s="54">
        <f t="shared" si="11"/>
        <v>272900</v>
      </c>
      <c r="L20" s="54">
        <f t="shared" si="11"/>
        <v>136500</v>
      </c>
      <c r="M20" s="54">
        <f t="shared" si="11"/>
        <v>97750</v>
      </c>
      <c r="N20" s="54">
        <f t="shared" si="11"/>
        <v>331850</v>
      </c>
      <c r="O20" s="54">
        <f t="shared" si="11"/>
        <v>0</v>
      </c>
      <c r="P20" s="54">
        <f t="shared" si="11"/>
        <v>0</v>
      </c>
      <c r="Q20" s="54">
        <f t="shared" si="11"/>
        <v>0</v>
      </c>
      <c r="R20" s="54">
        <f t="shared" ref="R20:W20" si="12">50*(R7+(10*R8))</f>
        <v>0</v>
      </c>
      <c r="S20" s="54">
        <f t="shared" si="12"/>
        <v>0</v>
      </c>
      <c r="T20" s="54">
        <f t="shared" si="12"/>
        <v>0</v>
      </c>
      <c r="U20" s="54">
        <f t="shared" si="12"/>
        <v>0</v>
      </c>
      <c r="V20" s="54">
        <f t="shared" si="12"/>
        <v>0</v>
      </c>
      <c r="W20" s="54">
        <f t="shared" si="12"/>
        <v>0</v>
      </c>
    </row>
    <row r="21" spans="1:23" x14ac:dyDescent="0.2">
      <c r="A21" s="7" t="s">
        <v>10</v>
      </c>
      <c r="B21" s="54">
        <f>(B9+30)*(B12)</f>
        <v>676.86</v>
      </c>
      <c r="C21" s="54">
        <f t="shared" ref="C21" si="13">(C9+30)*(C12)</f>
        <v>610.47</v>
      </c>
      <c r="D21" s="54">
        <f t="shared" ref="D21:I21" si="14">(D9+30)*(D12)</f>
        <v>267.12</v>
      </c>
      <c r="E21" s="54">
        <f t="shared" si="14"/>
        <v>272.25</v>
      </c>
      <c r="F21" s="54">
        <f t="shared" si="14"/>
        <v>452.88000000000005</v>
      </c>
      <c r="G21" s="54">
        <f t="shared" si="14"/>
        <v>694.52</v>
      </c>
      <c r="H21" s="54">
        <f t="shared" si="14"/>
        <v>406</v>
      </c>
      <c r="I21" s="54">
        <f t="shared" si="14"/>
        <v>350.88000000000005</v>
      </c>
      <c r="J21" s="54">
        <f t="shared" ref="J21:Q21" si="15">(J9+30)*(J12)</f>
        <v>553.6</v>
      </c>
      <c r="K21" s="54">
        <f t="shared" si="15"/>
        <v>517.8599999999999</v>
      </c>
      <c r="L21" s="54">
        <f t="shared" si="15"/>
        <v>789.8</v>
      </c>
      <c r="M21" s="54">
        <f t="shared" si="15"/>
        <v>764.94</v>
      </c>
      <c r="N21" s="54">
        <f t="shared" si="15"/>
        <v>356.73</v>
      </c>
      <c r="O21" s="54">
        <f t="shared" si="15"/>
        <v>0</v>
      </c>
      <c r="P21" s="54">
        <f t="shared" si="15"/>
        <v>0</v>
      </c>
      <c r="Q21" s="54">
        <f t="shared" si="15"/>
        <v>0</v>
      </c>
      <c r="R21" s="54">
        <f t="shared" ref="R21:W21" si="16">(R9+30)*(R12)</f>
        <v>0</v>
      </c>
      <c r="S21" s="54">
        <f t="shared" si="16"/>
        <v>0</v>
      </c>
      <c r="T21" s="54">
        <f t="shared" si="16"/>
        <v>0</v>
      </c>
      <c r="U21" s="54">
        <f t="shared" si="16"/>
        <v>0</v>
      </c>
      <c r="V21" s="54">
        <f t="shared" si="16"/>
        <v>0</v>
      </c>
      <c r="W21" s="54">
        <f t="shared" si="16"/>
        <v>0</v>
      </c>
    </row>
    <row r="22" spans="1:23" x14ac:dyDescent="0.2">
      <c r="A22" s="7" t="s">
        <v>11</v>
      </c>
      <c r="B22" s="250">
        <f>B20/B21</f>
        <v>202.55296516266287</v>
      </c>
      <c r="C22" s="250">
        <f t="shared" ref="C22" si="17">C20/C21</f>
        <v>222.36964961423163</v>
      </c>
      <c r="D22" s="250">
        <f t="shared" ref="D22:I22" si="18">D20/D21</f>
        <v>715.59598682240187</v>
      </c>
      <c r="E22" s="250">
        <f t="shared" si="18"/>
        <v>703.94857667584938</v>
      </c>
      <c r="F22" s="250">
        <f t="shared" si="18"/>
        <v>253.93040098922449</v>
      </c>
      <c r="G22" s="250">
        <f t="shared" si="18"/>
        <v>158.52675228935092</v>
      </c>
      <c r="H22" s="250">
        <f t="shared" si="18"/>
        <v>149.01477832512316</v>
      </c>
      <c r="I22" s="250">
        <f t="shared" si="18"/>
        <v>589.66028271773814</v>
      </c>
      <c r="J22" s="250">
        <f t="shared" ref="J22:Q22" si="19">J20/J21</f>
        <v>301.66184971098266</v>
      </c>
      <c r="K22" s="250">
        <f t="shared" si="19"/>
        <v>526.97640288881178</v>
      </c>
      <c r="L22" s="250">
        <f t="shared" si="19"/>
        <v>172.82856419346672</v>
      </c>
      <c r="M22" s="250">
        <f t="shared" si="19"/>
        <v>127.78780035035426</v>
      </c>
      <c r="N22" s="250">
        <f t="shared" si="19"/>
        <v>930.25537521374702</v>
      </c>
      <c r="O22" s="250" t="e">
        <f t="shared" si="19"/>
        <v>#DIV/0!</v>
      </c>
      <c r="P22" s="250" t="e">
        <f t="shared" si="19"/>
        <v>#DIV/0!</v>
      </c>
      <c r="Q22" s="250" t="e">
        <f t="shared" si="19"/>
        <v>#DIV/0!</v>
      </c>
      <c r="R22" s="250" t="e">
        <f t="shared" ref="R22" si="20">R20/R21</f>
        <v>#DIV/0!</v>
      </c>
      <c r="S22" s="250" t="e">
        <f t="shared" ref="S22" si="21">S20/S21</f>
        <v>#DIV/0!</v>
      </c>
      <c r="T22" s="250" t="e">
        <f t="shared" ref="T22" si="22">T20/T21</f>
        <v>#DIV/0!</v>
      </c>
      <c r="U22" s="250" t="e">
        <f t="shared" ref="U22" si="23">U20/U21</f>
        <v>#DIV/0!</v>
      </c>
      <c r="V22" s="250" t="e">
        <f t="shared" ref="V22" si="24">V20/V21</f>
        <v>#DIV/0!</v>
      </c>
      <c r="W22" s="250" t="e">
        <f t="shared" ref="W22" si="25">W20/W21</f>
        <v>#DIV/0!</v>
      </c>
    </row>
    <row r="23" spans="1:23" s="56" customFormat="1" x14ac:dyDescent="0.2">
      <c r="A23" s="8" t="s">
        <v>9</v>
      </c>
      <c r="B23" s="251">
        <f>SQRT(B22)*10</f>
        <v>142.32110355202522</v>
      </c>
      <c r="C23" s="251">
        <f t="shared" ref="C23" si="26">SQRT(C22)*10</f>
        <v>149.12063895190084</v>
      </c>
      <c r="D23" s="251">
        <f t="shared" ref="D23:I23" si="27">SQRT(D22)*10</f>
        <v>267.50625914591268</v>
      </c>
      <c r="E23" s="251">
        <f t="shared" si="27"/>
        <v>265.32029260421251</v>
      </c>
      <c r="F23" s="251">
        <f t="shared" si="27"/>
        <v>159.35193785744323</v>
      </c>
      <c r="G23" s="251">
        <f t="shared" si="27"/>
        <v>125.90740736324886</v>
      </c>
      <c r="H23" s="251">
        <f t="shared" si="27"/>
        <v>122.0716094450807</v>
      </c>
      <c r="I23" s="251">
        <f t="shared" si="27"/>
        <v>242.82921626479344</v>
      </c>
      <c r="J23" s="251">
        <f t="shared" ref="J23:Q23" si="28">SQRT(J22)*10</f>
        <v>173.6841529072191</v>
      </c>
      <c r="K23" s="251">
        <f t="shared" si="28"/>
        <v>229.55966607590537</v>
      </c>
      <c r="L23" s="251">
        <f t="shared" si="28"/>
        <v>131.46427811138156</v>
      </c>
      <c r="M23" s="251">
        <f t="shared" si="28"/>
        <v>113.0432662082772</v>
      </c>
      <c r="N23" s="251">
        <f t="shared" si="28"/>
        <v>305.00088118130856</v>
      </c>
      <c r="O23" s="251" t="e">
        <f t="shared" si="28"/>
        <v>#DIV/0!</v>
      </c>
      <c r="P23" s="251" t="e">
        <f t="shared" si="28"/>
        <v>#DIV/0!</v>
      </c>
      <c r="Q23" s="251" t="e">
        <f t="shared" si="28"/>
        <v>#DIV/0!</v>
      </c>
      <c r="R23" s="251" t="e">
        <f t="shared" ref="R23" si="29">SQRT(R22)*10</f>
        <v>#DIV/0!</v>
      </c>
      <c r="S23" s="251" t="e">
        <f t="shared" ref="S23" si="30">SQRT(S22)*10</f>
        <v>#DIV/0!</v>
      </c>
      <c r="T23" s="251" t="e">
        <f t="shared" ref="T23" si="31">SQRT(T22)*10</f>
        <v>#DIV/0!</v>
      </c>
      <c r="U23" s="251" t="e">
        <f t="shared" ref="U23" si="32">SQRT(U22)*10</f>
        <v>#DIV/0!</v>
      </c>
      <c r="V23" s="251" t="e">
        <f t="shared" ref="V23" si="33">SQRT(V22)*10</f>
        <v>#DIV/0!</v>
      </c>
      <c r="W23" s="251" t="e">
        <f t="shared" ref="W23" si="34">SQRT(W22)*10</f>
        <v>#DIV/0!</v>
      </c>
    </row>
    <row r="24" spans="1:23" x14ac:dyDescent="0.2">
      <c r="A24" s="12" t="s">
        <v>16</v>
      </c>
    </row>
    <row r="25" spans="1:23" x14ac:dyDescent="0.2">
      <c r="A25" s="63" t="s">
        <v>966</v>
      </c>
    </row>
    <row r="26" spans="1:23" x14ac:dyDescent="0.2">
      <c r="A26" s="13" t="s">
        <v>75</v>
      </c>
    </row>
    <row r="27" spans="1:23" x14ac:dyDescent="0.2">
      <c r="A27" s="13" t="s">
        <v>342</v>
      </c>
    </row>
    <row r="29" spans="1:23" x14ac:dyDescent="0.2">
      <c r="A29" s="13" t="s">
        <v>111</v>
      </c>
    </row>
    <row r="30" spans="1:23" x14ac:dyDescent="0.2">
      <c r="A30" s="13" t="s">
        <v>112</v>
      </c>
    </row>
    <row r="32" spans="1:23" x14ac:dyDescent="0.2">
      <c r="A32" s="13" t="s">
        <v>842</v>
      </c>
      <c r="B32" s="54">
        <v>0</v>
      </c>
      <c r="C32" s="54">
        <v>0</v>
      </c>
      <c r="D32" s="54">
        <v>0</v>
      </c>
      <c r="E32" s="54">
        <v>0</v>
      </c>
      <c r="F32" s="54" t="s">
        <v>1124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</row>
    <row r="33" spans="1:14" x14ac:dyDescent="0.2">
      <c r="A33" s="13" t="s">
        <v>843</v>
      </c>
      <c r="B33" s="54">
        <v>0</v>
      </c>
      <c r="C33" s="54">
        <v>0</v>
      </c>
      <c r="D33" s="54">
        <v>0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</row>
    <row r="35" spans="1:14" x14ac:dyDescent="0.2">
      <c r="A35" s="13" t="s">
        <v>119</v>
      </c>
      <c r="B35" s="55" t="s">
        <v>45</v>
      </c>
      <c r="C35" s="55" t="s">
        <v>45</v>
      </c>
      <c r="D35" s="55" t="s">
        <v>45</v>
      </c>
      <c r="E35" s="55" t="s">
        <v>45</v>
      </c>
      <c r="F35" s="55" t="s">
        <v>45</v>
      </c>
      <c r="G35" s="55" t="s">
        <v>45</v>
      </c>
      <c r="H35" s="55" t="s">
        <v>45</v>
      </c>
      <c r="I35" s="55" t="s">
        <v>45</v>
      </c>
      <c r="J35" s="55" t="s">
        <v>45</v>
      </c>
      <c r="K35" s="55" t="s">
        <v>45</v>
      </c>
      <c r="L35" s="55" t="s">
        <v>45</v>
      </c>
      <c r="M35" s="55" t="s">
        <v>45</v>
      </c>
      <c r="N35" s="55" t="s">
        <v>45</v>
      </c>
    </row>
    <row r="36" spans="1:14" x14ac:dyDescent="0.2">
      <c r="A36" s="13" t="s">
        <v>120</v>
      </c>
      <c r="B36" s="55" t="s">
        <v>45</v>
      </c>
      <c r="C36" s="55" t="s">
        <v>45</v>
      </c>
      <c r="D36" s="55" t="s">
        <v>45</v>
      </c>
      <c r="E36" s="55" t="s">
        <v>45</v>
      </c>
      <c r="F36" s="55" t="s">
        <v>45</v>
      </c>
      <c r="G36" s="55" t="s">
        <v>45</v>
      </c>
      <c r="H36" s="55" t="s">
        <v>45</v>
      </c>
      <c r="I36" s="55" t="s">
        <v>45</v>
      </c>
      <c r="J36" s="55" t="s">
        <v>45</v>
      </c>
      <c r="K36" s="55" t="s">
        <v>45</v>
      </c>
      <c r="L36" s="55" t="s">
        <v>45</v>
      </c>
      <c r="M36" s="55" t="s">
        <v>45</v>
      </c>
      <c r="N36" s="55" t="s">
        <v>45</v>
      </c>
    </row>
    <row r="37" spans="1:14" x14ac:dyDescent="0.2">
      <c r="A37" s="33" t="s">
        <v>121</v>
      </c>
      <c r="B37" s="55" t="s">
        <v>45</v>
      </c>
      <c r="C37" s="55" t="s">
        <v>45</v>
      </c>
      <c r="D37" s="55" t="s">
        <v>45</v>
      </c>
      <c r="E37" s="55" t="s">
        <v>45</v>
      </c>
      <c r="F37" s="55" t="s">
        <v>45</v>
      </c>
      <c r="G37" s="55" t="s">
        <v>45</v>
      </c>
      <c r="H37" s="55" t="s">
        <v>45</v>
      </c>
      <c r="I37" s="55" t="s">
        <v>45</v>
      </c>
      <c r="J37" s="55" t="s">
        <v>45</v>
      </c>
      <c r="K37" s="55" t="s">
        <v>45</v>
      </c>
      <c r="L37" s="55" t="s">
        <v>45</v>
      </c>
      <c r="M37" s="55" t="s">
        <v>45</v>
      </c>
      <c r="N37" s="55" t="s">
        <v>45</v>
      </c>
    </row>
    <row r="38" spans="1:14" x14ac:dyDescent="0.2">
      <c r="A38" s="33" t="s">
        <v>1937</v>
      </c>
      <c r="B38" s="55" t="s">
        <v>45</v>
      </c>
      <c r="C38" s="55" t="s">
        <v>45</v>
      </c>
      <c r="D38" s="55" t="s">
        <v>45</v>
      </c>
      <c r="E38" s="55" t="s">
        <v>45</v>
      </c>
      <c r="F38" s="55" t="s">
        <v>45</v>
      </c>
      <c r="G38" s="55" t="s">
        <v>45</v>
      </c>
      <c r="H38" s="55" t="s">
        <v>45</v>
      </c>
      <c r="I38" s="55" t="s">
        <v>45</v>
      </c>
      <c r="J38" s="55" t="s">
        <v>45</v>
      </c>
      <c r="K38" s="55" t="s">
        <v>45</v>
      </c>
      <c r="L38" s="55" t="s">
        <v>45</v>
      </c>
      <c r="M38" s="55" t="s">
        <v>45</v>
      </c>
      <c r="N38" s="55" t="s">
        <v>45</v>
      </c>
    </row>
    <row r="39" spans="1:14" x14ac:dyDescent="0.2">
      <c r="A39" s="33" t="s">
        <v>122</v>
      </c>
      <c r="B39" s="55" t="s">
        <v>45</v>
      </c>
      <c r="C39" s="55" t="s">
        <v>45</v>
      </c>
      <c r="D39" s="55" t="s">
        <v>45</v>
      </c>
      <c r="E39" s="55" t="s">
        <v>45</v>
      </c>
      <c r="F39" s="55" t="s">
        <v>45</v>
      </c>
      <c r="G39" s="55" t="s">
        <v>45</v>
      </c>
      <c r="H39" s="55" t="s">
        <v>45</v>
      </c>
      <c r="I39" s="55" t="s">
        <v>45</v>
      </c>
      <c r="J39" s="55" t="s">
        <v>45</v>
      </c>
      <c r="K39" s="55" t="s">
        <v>45</v>
      </c>
      <c r="L39" s="55" t="s">
        <v>45</v>
      </c>
      <c r="M39" s="55" t="s">
        <v>45</v>
      </c>
      <c r="N39" s="55" t="s">
        <v>45</v>
      </c>
    </row>
    <row r="40" spans="1:14" x14ac:dyDescent="0.2">
      <c r="A40" s="7" t="s">
        <v>1938</v>
      </c>
      <c r="B40" s="55" t="s">
        <v>45</v>
      </c>
      <c r="C40" s="55" t="s">
        <v>45</v>
      </c>
      <c r="D40" s="55" t="s">
        <v>45</v>
      </c>
      <c r="E40" s="55" t="s">
        <v>45</v>
      </c>
      <c r="F40" s="55" t="s">
        <v>45</v>
      </c>
      <c r="G40" s="55" t="s">
        <v>45</v>
      </c>
      <c r="H40" s="55" t="s">
        <v>45</v>
      </c>
      <c r="I40" s="55" t="s">
        <v>45</v>
      </c>
      <c r="J40" s="55" t="s">
        <v>45</v>
      </c>
      <c r="K40" s="55" t="s">
        <v>45</v>
      </c>
      <c r="L40" s="55" t="s">
        <v>45</v>
      </c>
      <c r="M40" s="55" t="s">
        <v>45</v>
      </c>
      <c r="N40" s="55" t="s">
        <v>45</v>
      </c>
    </row>
    <row r="46" spans="1:14" ht="15" customHeight="1" x14ac:dyDescent="0.2"/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40"/>
  <sheetViews>
    <sheetView workbookViewId="0">
      <selection activeCell="A20" sqref="A20"/>
    </sheetView>
  </sheetViews>
  <sheetFormatPr baseColWidth="10" defaultRowHeight="12.75" x14ac:dyDescent="0.2"/>
  <cols>
    <col min="1" max="1" width="32.28515625" style="13" customWidth="1"/>
    <col min="2" max="16384" width="11.42578125" style="54"/>
  </cols>
  <sheetData>
    <row r="1" spans="1:20" ht="12.75" customHeight="1" x14ac:dyDescent="0.2">
      <c r="A1" s="4" t="s">
        <v>24</v>
      </c>
      <c r="D1" s="54" t="s">
        <v>2637</v>
      </c>
      <c r="E1" s="54" t="s">
        <v>2519</v>
      </c>
    </row>
    <row r="2" spans="1:20" s="55" customFormat="1" ht="12.75" customHeight="1" x14ac:dyDescent="0.2">
      <c r="A2" s="6" t="s">
        <v>23</v>
      </c>
      <c r="B2" s="55" t="s">
        <v>2469</v>
      </c>
      <c r="C2" s="55" t="s">
        <v>667</v>
      </c>
    </row>
    <row r="3" spans="1:20" ht="12.75" customHeight="1" x14ac:dyDescent="0.2">
      <c r="A3" s="4" t="s">
        <v>25</v>
      </c>
    </row>
    <row r="4" spans="1:20" ht="12.75" customHeight="1" x14ac:dyDescent="0.2">
      <c r="A4" s="4" t="s">
        <v>937</v>
      </c>
    </row>
    <row r="5" spans="1:20" s="55" customFormat="1" ht="12.75" customHeight="1" x14ac:dyDescent="0.2">
      <c r="A5" s="7" t="s">
        <v>12</v>
      </c>
      <c r="B5" s="55" t="s">
        <v>2470</v>
      </c>
      <c r="C5" s="55" t="s">
        <v>2472</v>
      </c>
      <c r="D5" s="55" t="s">
        <v>2472</v>
      </c>
      <c r="E5" s="55" t="s">
        <v>2472</v>
      </c>
    </row>
    <row r="6" spans="1:20" ht="27.75" customHeight="1" x14ac:dyDescent="0.2">
      <c r="A6" s="7" t="s">
        <v>6</v>
      </c>
      <c r="B6" s="54" t="s">
        <v>2435</v>
      </c>
      <c r="C6" s="54" t="s">
        <v>2435</v>
      </c>
      <c r="D6" s="54" t="s">
        <v>2638</v>
      </c>
      <c r="E6" s="54" t="s">
        <v>2435</v>
      </c>
    </row>
    <row r="7" spans="1:20" ht="12.75" customHeight="1" x14ac:dyDescent="0.2">
      <c r="A7" s="7" t="s">
        <v>1</v>
      </c>
      <c r="B7" s="54">
        <v>508</v>
      </c>
      <c r="C7" s="54">
        <v>660</v>
      </c>
      <c r="D7" s="54">
        <v>1530</v>
      </c>
      <c r="E7" s="54">
        <v>1495</v>
      </c>
    </row>
    <row r="8" spans="1:20" ht="12.75" customHeight="1" x14ac:dyDescent="0.2">
      <c r="A8" s="7" t="s">
        <v>2</v>
      </c>
      <c r="B8" s="54">
        <v>160</v>
      </c>
      <c r="C8" s="54">
        <v>196</v>
      </c>
      <c r="E8" s="54">
        <v>392</v>
      </c>
    </row>
    <row r="9" spans="1:20" s="56" customFormat="1" ht="12.75" customHeight="1" x14ac:dyDescent="0.2">
      <c r="A9" s="8" t="s">
        <v>3</v>
      </c>
      <c r="B9" s="58">
        <v>7.9</v>
      </c>
      <c r="C9" s="56">
        <v>8.6</v>
      </c>
      <c r="D9" s="56">
        <v>0.4</v>
      </c>
      <c r="E9" s="56">
        <v>-6</v>
      </c>
    </row>
    <row r="10" spans="1:20" ht="12.75" customHeight="1" x14ac:dyDescent="0.2">
      <c r="A10" s="7" t="s">
        <v>4</v>
      </c>
      <c r="B10" s="57">
        <v>17.899999999999999</v>
      </c>
      <c r="C10" s="54">
        <v>19.899999999999999</v>
      </c>
      <c r="D10" s="54">
        <v>9</v>
      </c>
      <c r="E10" s="54">
        <v>1.6</v>
      </c>
    </row>
    <row r="11" spans="1:20" ht="12.75" customHeight="1" x14ac:dyDescent="0.2">
      <c r="A11" s="7" t="s">
        <v>5</v>
      </c>
      <c r="B11" s="57">
        <v>-2.6</v>
      </c>
      <c r="C11" s="54">
        <v>-1.4</v>
      </c>
      <c r="D11" s="54">
        <v>-6.9</v>
      </c>
      <c r="E11" s="54">
        <v>-13.2</v>
      </c>
    </row>
    <row r="12" spans="1:20" ht="12.75" customHeight="1" x14ac:dyDescent="0.2">
      <c r="A12" s="7" t="s">
        <v>44</v>
      </c>
      <c r="B12" s="57">
        <f t="shared" ref="B12" si="0">B10-B11</f>
        <v>20.5</v>
      </c>
      <c r="C12" s="57">
        <f t="shared" ref="C12:D12" si="1">C10-C11</f>
        <v>21.299999999999997</v>
      </c>
      <c r="D12" s="57">
        <f t="shared" si="1"/>
        <v>15.9</v>
      </c>
      <c r="E12" s="57">
        <f t="shared" ref="E12" si="2">E10-E11</f>
        <v>14.799999999999999</v>
      </c>
      <c r="F12" s="57">
        <f t="shared" ref="F12" si="3">F10-F11</f>
        <v>0</v>
      </c>
      <c r="G12" s="57">
        <f t="shared" ref="G12" si="4">G10-G11</f>
        <v>0</v>
      </c>
      <c r="H12" s="57">
        <f t="shared" ref="H12" si="5">H10-H11</f>
        <v>0</v>
      </c>
      <c r="I12" s="57">
        <f t="shared" ref="I12" si="6">I10-I11</f>
        <v>0</v>
      </c>
      <c r="J12" s="57">
        <f t="shared" ref="J12" si="7">J10-J11</f>
        <v>0</v>
      </c>
      <c r="K12" s="57">
        <f t="shared" ref="K12" si="8">K10-K11</f>
        <v>0</v>
      </c>
      <c r="L12" s="57">
        <f t="shared" ref="L12" si="9">L10-L11</f>
        <v>0</v>
      </c>
      <c r="M12" s="57">
        <f t="shared" ref="M12" si="10">M10-M11</f>
        <v>0</v>
      </c>
      <c r="N12" s="57">
        <f t="shared" ref="N12" si="11">N10-N11</f>
        <v>0</v>
      </c>
      <c r="O12" s="57">
        <f t="shared" ref="O12" si="12">O10-O11</f>
        <v>0</v>
      </c>
      <c r="P12" s="57">
        <f t="shared" ref="P12" si="13">P10-P11</f>
        <v>0</v>
      </c>
      <c r="Q12" s="57">
        <f t="shared" ref="Q12" si="14">Q10-Q11</f>
        <v>0</v>
      </c>
      <c r="R12" s="57">
        <f t="shared" ref="R12" si="15">R10-R11</f>
        <v>0</v>
      </c>
      <c r="S12" s="57">
        <f t="shared" ref="S12" si="16">S10-S11</f>
        <v>0</v>
      </c>
      <c r="T12" s="57">
        <f t="shared" ref="T12" si="17">T10-T11</f>
        <v>0</v>
      </c>
    </row>
    <row r="13" spans="1:20" ht="12.75" customHeight="1" x14ac:dyDescent="0.2">
      <c r="A13" s="7" t="s">
        <v>18</v>
      </c>
    </row>
    <row r="14" spans="1:20" ht="12.75" customHeight="1" x14ac:dyDescent="0.2">
      <c r="A14" s="7" t="s">
        <v>19</v>
      </c>
      <c r="B14" s="54" t="s">
        <v>2471</v>
      </c>
      <c r="C14" s="54" t="s">
        <v>2473</v>
      </c>
      <c r="D14" s="54" t="s">
        <v>1886</v>
      </c>
      <c r="E14" s="54" t="s">
        <v>2520</v>
      </c>
    </row>
    <row r="15" spans="1:20" ht="12.75" customHeight="1" x14ac:dyDescent="0.2">
      <c r="A15" s="7" t="s">
        <v>20</v>
      </c>
      <c r="B15" s="54">
        <v>381</v>
      </c>
      <c r="C15" s="54">
        <v>212</v>
      </c>
      <c r="D15" s="54">
        <v>2044</v>
      </c>
      <c r="E15" s="54">
        <v>3106</v>
      </c>
    </row>
    <row r="16" spans="1:20" ht="12.75" customHeight="1" x14ac:dyDescent="0.2">
      <c r="A16" s="7" t="s">
        <v>21</v>
      </c>
      <c r="B16" s="54" t="s">
        <v>105</v>
      </c>
      <c r="C16" s="54" t="s">
        <v>105</v>
      </c>
      <c r="D16" s="54" t="s">
        <v>2639</v>
      </c>
      <c r="E16" s="54" t="s">
        <v>105</v>
      </c>
    </row>
    <row r="17" spans="1:20" ht="12.75" customHeight="1" x14ac:dyDescent="0.2">
      <c r="A17" s="7" t="s">
        <v>22</v>
      </c>
      <c r="B17" s="54" t="s">
        <v>105</v>
      </c>
      <c r="C17" s="54" t="s">
        <v>105</v>
      </c>
      <c r="D17" s="54" t="s">
        <v>2639</v>
      </c>
      <c r="E17" s="54" t="s">
        <v>105</v>
      </c>
    </row>
    <row r="18" spans="1:20" ht="12.75" customHeight="1" x14ac:dyDescent="0.2">
      <c r="A18" s="7" t="s">
        <v>220</v>
      </c>
      <c r="B18" s="54">
        <v>30</v>
      </c>
      <c r="C18" s="54">
        <v>30</v>
      </c>
      <c r="D18" s="54" t="s">
        <v>78</v>
      </c>
      <c r="E18" s="54">
        <v>30</v>
      </c>
    </row>
    <row r="19" spans="1:20" ht="12.75" customHeight="1" x14ac:dyDescent="0.2">
      <c r="A19" s="7" t="s">
        <v>221</v>
      </c>
      <c r="B19" s="54">
        <v>30</v>
      </c>
      <c r="C19" s="54">
        <v>30</v>
      </c>
      <c r="D19" s="54" t="s">
        <v>78</v>
      </c>
      <c r="E19" s="54">
        <v>30</v>
      </c>
    </row>
    <row r="20" spans="1:20" ht="12.75" customHeight="1" x14ac:dyDescent="0.2">
      <c r="A20" s="28" t="s">
        <v>2669</v>
      </c>
      <c r="B20" s="54">
        <f t="shared" ref="B20:F20" si="18">50*(B7+(10*B8))</f>
        <v>105400</v>
      </c>
      <c r="C20" s="54">
        <f t="shared" si="18"/>
        <v>131000</v>
      </c>
      <c r="D20" s="54">
        <f t="shared" ref="D20" si="19">50*(D7+(10*D8))</f>
        <v>76500</v>
      </c>
      <c r="E20" s="54">
        <f t="shared" si="18"/>
        <v>270750</v>
      </c>
      <c r="F20" s="54">
        <f t="shared" si="18"/>
        <v>0</v>
      </c>
      <c r="G20" s="54">
        <f t="shared" ref="G20:T20" si="20">50*(G7+(10*G8))</f>
        <v>0</v>
      </c>
      <c r="H20" s="54">
        <f t="shared" si="20"/>
        <v>0</v>
      </c>
      <c r="I20" s="54">
        <f t="shared" si="20"/>
        <v>0</v>
      </c>
      <c r="J20" s="54">
        <f t="shared" si="20"/>
        <v>0</v>
      </c>
      <c r="K20" s="54">
        <f t="shared" si="20"/>
        <v>0</v>
      </c>
      <c r="L20" s="54">
        <f t="shared" si="20"/>
        <v>0</v>
      </c>
      <c r="M20" s="54">
        <f t="shared" si="20"/>
        <v>0</v>
      </c>
      <c r="N20" s="54">
        <f t="shared" si="20"/>
        <v>0</v>
      </c>
      <c r="O20" s="54">
        <f t="shared" si="20"/>
        <v>0</v>
      </c>
      <c r="P20" s="54">
        <f t="shared" si="20"/>
        <v>0</v>
      </c>
      <c r="Q20" s="54">
        <f t="shared" si="20"/>
        <v>0</v>
      </c>
      <c r="R20" s="54">
        <f t="shared" si="20"/>
        <v>0</v>
      </c>
      <c r="S20" s="54">
        <f t="shared" si="20"/>
        <v>0</v>
      </c>
      <c r="T20" s="54">
        <f t="shared" si="20"/>
        <v>0</v>
      </c>
    </row>
    <row r="21" spans="1:20" ht="12.75" customHeight="1" x14ac:dyDescent="0.2">
      <c r="A21" s="7" t="s">
        <v>10</v>
      </c>
      <c r="B21" s="54">
        <f t="shared" ref="B21:F21" si="21">(B9+30)*(B12)</f>
        <v>776.94999999999993</v>
      </c>
      <c r="C21" s="54">
        <f t="shared" si="21"/>
        <v>822.18</v>
      </c>
      <c r="D21" s="54">
        <f t="shared" ref="D21" si="22">(D9+30)*(D12)</f>
        <v>483.36</v>
      </c>
      <c r="E21" s="54">
        <f t="shared" si="21"/>
        <v>355.2</v>
      </c>
      <c r="F21" s="54">
        <f t="shared" si="21"/>
        <v>0</v>
      </c>
      <c r="G21" s="54">
        <f t="shared" ref="G21:T21" si="23">(G9+30)*(G12)</f>
        <v>0</v>
      </c>
      <c r="H21" s="54">
        <f t="shared" si="23"/>
        <v>0</v>
      </c>
      <c r="I21" s="54">
        <f t="shared" si="23"/>
        <v>0</v>
      </c>
      <c r="J21" s="54">
        <f t="shared" si="23"/>
        <v>0</v>
      </c>
      <c r="K21" s="54">
        <f t="shared" si="23"/>
        <v>0</v>
      </c>
      <c r="L21" s="54">
        <f t="shared" si="23"/>
        <v>0</v>
      </c>
      <c r="M21" s="54">
        <f t="shared" si="23"/>
        <v>0</v>
      </c>
      <c r="N21" s="54">
        <f t="shared" si="23"/>
        <v>0</v>
      </c>
      <c r="O21" s="54">
        <f t="shared" si="23"/>
        <v>0</v>
      </c>
      <c r="P21" s="54">
        <f t="shared" si="23"/>
        <v>0</v>
      </c>
      <c r="Q21" s="54">
        <f t="shared" si="23"/>
        <v>0</v>
      </c>
      <c r="R21" s="54">
        <f t="shared" si="23"/>
        <v>0</v>
      </c>
      <c r="S21" s="54">
        <f t="shared" si="23"/>
        <v>0</v>
      </c>
      <c r="T21" s="54">
        <f t="shared" si="23"/>
        <v>0</v>
      </c>
    </row>
    <row r="22" spans="1:20" ht="12.75" customHeight="1" x14ac:dyDescent="0.2">
      <c r="A22" s="7" t="s">
        <v>11</v>
      </c>
      <c r="B22" s="250">
        <f t="shared" ref="B22" si="24">B20/B21</f>
        <v>135.65866529377695</v>
      </c>
      <c r="C22" s="250">
        <f t="shared" ref="C22:D22" si="25">C20/C21</f>
        <v>159.33250626383517</v>
      </c>
      <c r="D22" s="250">
        <f t="shared" si="25"/>
        <v>158.26713008937438</v>
      </c>
      <c r="E22" s="250">
        <f t="shared" ref="E22" si="26">E20/E21</f>
        <v>762.24662162162167</v>
      </c>
      <c r="F22" s="250" t="e">
        <f t="shared" ref="F22" si="27">F20/F21</f>
        <v>#DIV/0!</v>
      </c>
      <c r="G22" s="250" t="e">
        <f t="shared" ref="G22" si="28">G20/G21</f>
        <v>#DIV/0!</v>
      </c>
      <c r="H22" s="250" t="e">
        <f t="shared" ref="H22" si="29">H20/H21</f>
        <v>#DIV/0!</v>
      </c>
      <c r="I22" s="250" t="e">
        <f t="shared" ref="I22" si="30">I20/I21</f>
        <v>#DIV/0!</v>
      </c>
      <c r="J22" s="250" t="e">
        <f t="shared" ref="J22" si="31">J20/J21</f>
        <v>#DIV/0!</v>
      </c>
      <c r="K22" s="250" t="e">
        <f t="shared" ref="K22" si="32">K20/K21</f>
        <v>#DIV/0!</v>
      </c>
      <c r="L22" s="250" t="e">
        <f t="shared" ref="L22" si="33">L20/L21</f>
        <v>#DIV/0!</v>
      </c>
      <c r="M22" s="250" t="e">
        <f t="shared" ref="M22" si="34">M20/M21</f>
        <v>#DIV/0!</v>
      </c>
      <c r="N22" s="250" t="e">
        <f t="shared" ref="N22" si="35">N20/N21</f>
        <v>#DIV/0!</v>
      </c>
      <c r="O22" s="250" t="e">
        <f t="shared" ref="O22" si="36">O20/O21</f>
        <v>#DIV/0!</v>
      </c>
      <c r="P22" s="250" t="e">
        <f t="shared" ref="P22" si="37">P20/P21</f>
        <v>#DIV/0!</v>
      </c>
      <c r="Q22" s="250" t="e">
        <f t="shared" ref="Q22" si="38">Q20/Q21</f>
        <v>#DIV/0!</v>
      </c>
      <c r="R22" s="250" t="e">
        <f t="shared" ref="R22" si="39">R20/R21</f>
        <v>#DIV/0!</v>
      </c>
      <c r="S22" s="250" t="e">
        <f t="shared" ref="S22" si="40">S20/S21</f>
        <v>#DIV/0!</v>
      </c>
      <c r="T22" s="250" t="e">
        <f t="shared" ref="T22" si="41">T20/T21</f>
        <v>#DIV/0!</v>
      </c>
    </row>
    <row r="23" spans="1:20" s="252" customFormat="1" ht="12.75" customHeight="1" x14ac:dyDescent="0.2">
      <c r="A23" s="8" t="s">
        <v>9</v>
      </c>
      <c r="B23" s="251">
        <f t="shared" ref="B23" si="42">SQRT(B22)*10</f>
        <v>116.47259990820886</v>
      </c>
      <c r="C23" s="251">
        <f t="shared" ref="C23:D23" si="43">SQRT(C22)*10</f>
        <v>126.22698058015773</v>
      </c>
      <c r="D23" s="251">
        <f t="shared" si="43"/>
        <v>125.80426466911777</v>
      </c>
      <c r="E23" s="251">
        <f t="shared" ref="E23" si="44">SQRT(E22)*10</f>
        <v>276.08814201657077</v>
      </c>
      <c r="F23" s="251" t="e">
        <f t="shared" ref="F23" si="45">SQRT(F22)*10</f>
        <v>#DIV/0!</v>
      </c>
      <c r="G23" s="251" t="e">
        <f t="shared" ref="G23" si="46">SQRT(G22)*10</f>
        <v>#DIV/0!</v>
      </c>
      <c r="H23" s="251" t="e">
        <f t="shared" ref="H23" si="47">SQRT(H22)*10</f>
        <v>#DIV/0!</v>
      </c>
      <c r="I23" s="251" t="e">
        <f t="shared" ref="I23" si="48">SQRT(I22)*10</f>
        <v>#DIV/0!</v>
      </c>
      <c r="J23" s="251" t="e">
        <f t="shared" ref="J23" si="49">SQRT(J22)*10</f>
        <v>#DIV/0!</v>
      </c>
      <c r="K23" s="251" t="e">
        <f t="shared" ref="K23" si="50">SQRT(K22)*10</f>
        <v>#DIV/0!</v>
      </c>
      <c r="L23" s="251" t="e">
        <f t="shared" ref="L23" si="51">SQRT(L22)*10</f>
        <v>#DIV/0!</v>
      </c>
      <c r="M23" s="251" t="e">
        <f t="shared" ref="M23" si="52">SQRT(M22)*10</f>
        <v>#DIV/0!</v>
      </c>
      <c r="N23" s="251" t="e">
        <f t="shared" ref="N23" si="53">SQRT(N22)*10</f>
        <v>#DIV/0!</v>
      </c>
      <c r="O23" s="251" t="e">
        <f t="shared" ref="O23" si="54">SQRT(O22)*10</f>
        <v>#DIV/0!</v>
      </c>
      <c r="P23" s="251" t="e">
        <f t="shared" ref="P23" si="55">SQRT(P22)*10</f>
        <v>#DIV/0!</v>
      </c>
      <c r="Q23" s="251" t="e">
        <f t="shared" ref="Q23" si="56">SQRT(Q22)*10</f>
        <v>#DIV/0!</v>
      </c>
      <c r="R23" s="251" t="e">
        <f t="shared" ref="R23" si="57">SQRT(R22)*10</f>
        <v>#DIV/0!</v>
      </c>
      <c r="S23" s="251" t="e">
        <f t="shared" ref="S23" si="58">SQRT(S22)*10</f>
        <v>#DIV/0!</v>
      </c>
      <c r="T23" s="251" t="e">
        <f t="shared" ref="T23" si="59">SQRT(T22)*10</f>
        <v>#DIV/0!</v>
      </c>
    </row>
    <row r="24" spans="1:20" ht="12.75" customHeight="1" x14ac:dyDescent="0.2">
      <c r="A24" s="12" t="s">
        <v>16</v>
      </c>
    </row>
    <row r="25" spans="1:20" ht="12.75" customHeight="1" x14ac:dyDescent="0.2">
      <c r="A25" s="63" t="s">
        <v>966</v>
      </c>
    </row>
    <row r="26" spans="1:20" ht="12.75" customHeight="1" x14ac:dyDescent="0.2">
      <c r="A26" s="13" t="s">
        <v>75</v>
      </c>
    </row>
    <row r="27" spans="1:20" ht="12.75" customHeight="1" x14ac:dyDescent="0.2">
      <c r="A27" s="13" t="s">
        <v>342</v>
      </c>
    </row>
    <row r="29" spans="1:20" ht="13.5" customHeight="1" x14ac:dyDescent="0.2">
      <c r="A29" s="13" t="s">
        <v>111</v>
      </c>
    </row>
    <row r="30" spans="1:20" ht="13.5" customHeight="1" x14ac:dyDescent="0.2">
      <c r="A30" s="13" t="s">
        <v>112</v>
      </c>
    </row>
    <row r="31" spans="1:20" ht="13.5" customHeight="1" x14ac:dyDescent="0.2"/>
    <row r="32" spans="1:20" ht="13.5" customHeight="1" x14ac:dyDescent="0.2">
      <c r="A32" s="13" t="s">
        <v>842</v>
      </c>
      <c r="B32" s="54">
        <v>0</v>
      </c>
      <c r="C32" s="54">
        <v>0</v>
      </c>
      <c r="D32" s="54">
        <v>0</v>
      </c>
      <c r="E32" s="54">
        <v>0</v>
      </c>
    </row>
    <row r="33" spans="1:5" ht="13.5" customHeight="1" x14ac:dyDescent="0.2">
      <c r="A33" s="13" t="s">
        <v>843</v>
      </c>
      <c r="B33" s="54">
        <v>1</v>
      </c>
      <c r="C33" s="54">
        <v>1</v>
      </c>
      <c r="D33" s="54">
        <v>0</v>
      </c>
      <c r="E33" s="54">
        <v>0</v>
      </c>
    </row>
    <row r="34" spans="1:5" ht="13.5" customHeight="1" x14ac:dyDescent="0.2"/>
    <row r="35" spans="1:5" ht="13.5" customHeight="1" x14ac:dyDescent="0.2">
      <c r="A35" s="13" t="s">
        <v>119</v>
      </c>
      <c r="B35" s="55" t="s">
        <v>45</v>
      </c>
      <c r="C35" s="55" t="s">
        <v>45</v>
      </c>
      <c r="D35" s="55" t="s">
        <v>45</v>
      </c>
      <c r="E35" s="55" t="s">
        <v>45</v>
      </c>
    </row>
    <row r="36" spans="1:5" ht="13.5" customHeight="1" x14ac:dyDescent="0.2">
      <c r="A36" s="13" t="s">
        <v>120</v>
      </c>
      <c r="B36" s="55" t="s">
        <v>45</v>
      </c>
      <c r="C36" s="55" t="s">
        <v>45</v>
      </c>
      <c r="D36" s="55" t="s">
        <v>45</v>
      </c>
      <c r="E36" s="55" t="s">
        <v>45</v>
      </c>
    </row>
    <row r="37" spans="1:5" ht="13.5" customHeight="1" x14ac:dyDescent="0.2">
      <c r="A37" s="33" t="s">
        <v>121</v>
      </c>
      <c r="B37" s="55" t="s">
        <v>45</v>
      </c>
      <c r="C37" s="55" t="s">
        <v>45</v>
      </c>
      <c r="D37" s="55" t="s">
        <v>45</v>
      </c>
      <c r="E37" s="55" t="s">
        <v>45</v>
      </c>
    </row>
    <row r="38" spans="1:5" ht="13.5" customHeight="1" x14ac:dyDescent="0.2">
      <c r="A38" s="33" t="s">
        <v>1937</v>
      </c>
      <c r="B38" s="55" t="s">
        <v>45</v>
      </c>
      <c r="C38" s="55" t="s">
        <v>45</v>
      </c>
      <c r="D38" s="55" t="s">
        <v>45</v>
      </c>
      <c r="E38" s="55" t="s">
        <v>45</v>
      </c>
    </row>
    <row r="39" spans="1:5" ht="13.5" customHeight="1" x14ac:dyDescent="0.2">
      <c r="A39" s="33" t="s">
        <v>122</v>
      </c>
      <c r="B39" s="55" t="s">
        <v>45</v>
      </c>
      <c r="C39" s="55" t="s">
        <v>45</v>
      </c>
      <c r="D39" s="55" t="s">
        <v>45</v>
      </c>
      <c r="E39" s="55" t="s">
        <v>45</v>
      </c>
    </row>
    <row r="40" spans="1:5" s="55" customFormat="1" ht="13.5" customHeight="1" x14ac:dyDescent="0.2">
      <c r="A40" s="7" t="s">
        <v>1938</v>
      </c>
      <c r="B40" s="55" t="s">
        <v>45</v>
      </c>
      <c r="C40" s="55" t="s">
        <v>45</v>
      </c>
      <c r="D40" s="55" t="s">
        <v>45</v>
      </c>
      <c r="E40" s="55" t="s">
        <v>45</v>
      </c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B63"/>
  <sheetViews>
    <sheetView topLeftCell="A4" zoomScale="90" zoomScaleNormal="90" workbookViewId="0">
      <pane xSplit="1" topLeftCell="JA1" activePane="topRight" state="frozen"/>
      <selection pane="topRight" activeCell="A21" sqref="A21"/>
    </sheetView>
  </sheetViews>
  <sheetFormatPr baseColWidth="10" defaultRowHeight="12.75" x14ac:dyDescent="0.25"/>
  <cols>
    <col min="1" max="1" width="32.28515625" style="13" customWidth="1"/>
    <col min="2" max="66" width="11.42578125" style="9"/>
    <col min="67" max="67" width="12.85546875" style="9" customWidth="1"/>
    <col min="68" max="69" width="11.42578125" style="9"/>
    <col min="70" max="72" width="12.85546875" style="9" customWidth="1"/>
    <col min="73" max="102" width="11.42578125" style="9"/>
    <col min="103" max="103" width="12" style="9" customWidth="1"/>
    <col min="104" max="104" width="11.42578125" style="9"/>
    <col min="105" max="105" width="12" style="9" customWidth="1"/>
    <col min="106" max="117" width="11.42578125" style="9"/>
    <col min="118" max="118" width="12" style="9" customWidth="1"/>
    <col min="119" max="119" width="11.42578125" style="9"/>
    <col min="120" max="120" width="12.42578125" style="9" customWidth="1"/>
    <col min="121" max="130" width="11.42578125" style="9"/>
    <col min="131" max="131" width="12.7109375" style="9" customWidth="1"/>
    <col min="132" max="132" width="11.42578125" style="9"/>
    <col min="133" max="133" width="12.28515625" style="9" customWidth="1"/>
    <col min="134" max="148" width="11.42578125" style="9"/>
    <col min="149" max="149" width="12.5703125" style="9" customWidth="1"/>
    <col min="150" max="155" width="11.42578125" style="9"/>
    <col min="156" max="156" width="12.42578125" style="9" customWidth="1"/>
    <col min="157" max="165" width="11.42578125" style="9"/>
    <col min="166" max="166" width="11.85546875" style="9" customWidth="1"/>
    <col min="167" max="167" width="12.42578125" style="9" customWidth="1"/>
    <col min="168" max="174" width="11.42578125" style="9"/>
    <col min="175" max="175" width="12.7109375" style="9" customWidth="1"/>
    <col min="176" max="178" width="11.42578125" style="9"/>
    <col min="179" max="179" width="12.28515625" style="9" customWidth="1"/>
    <col min="180" max="197" width="11.42578125" style="9"/>
    <col min="198" max="198" width="12" style="9" customWidth="1"/>
    <col min="199" max="199" width="11.42578125" style="9"/>
    <col min="200" max="200" width="12.7109375" style="9" customWidth="1"/>
    <col min="201" max="269" width="11.42578125" style="9"/>
    <col min="270" max="270" width="2.85546875" style="9" customWidth="1"/>
    <col min="271" max="16384" width="11.42578125" style="9"/>
  </cols>
  <sheetData>
    <row r="1" spans="1:288" ht="51" x14ac:dyDescent="0.25">
      <c r="A1" s="4" t="s">
        <v>24</v>
      </c>
      <c r="H1" s="9" t="s">
        <v>438</v>
      </c>
      <c r="I1" s="9" t="s">
        <v>1644</v>
      </c>
      <c r="J1" s="9" t="s">
        <v>1644</v>
      </c>
      <c r="O1" s="9" t="s">
        <v>259</v>
      </c>
      <c r="S1" s="9" t="s">
        <v>457</v>
      </c>
      <c r="T1" s="9" t="s">
        <v>1070</v>
      </c>
      <c r="AH1" s="9" t="s">
        <v>1072</v>
      </c>
      <c r="AI1" s="9" t="s">
        <v>1074</v>
      </c>
      <c r="AM1" s="9" t="s">
        <v>1880</v>
      </c>
      <c r="AN1" s="9" t="s">
        <v>1076</v>
      </c>
      <c r="BH1" s="9" t="s">
        <v>316</v>
      </c>
      <c r="BN1" s="9" t="s">
        <v>356</v>
      </c>
      <c r="BO1" s="9" t="s">
        <v>356</v>
      </c>
      <c r="BP1" s="9" t="s">
        <v>526</v>
      </c>
      <c r="BQ1" s="9" t="s">
        <v>259</v>
      </c>
      <c r="BS1" s="9" t="s">
        <v>548</v>
      </c>
      <c r="BU1" s="9" t="s">
        <v>530</v>
      </c>
      <c r="BV1" s="9" t="s">
        <v>1361</v>
      </c>
      <c r="BW1" s="9" t="s">
        <v>316</v>
      </c>
      <c r="CN1" s="9" t="s">
        <v>364</v>
      </c>
      <c r="CO1" s="9" t="s">
        <v>364</v>
      </c>
      <c r="CT1" s="9" t="s">
        <v>544</v>
      </c>
      <c r="CV1" s="9" t="s">
        <v>361</v>
      </c>
      <c r="CX1" s="9" t="s">
        <v>355</v>
      </c>
      <c r="CY1" s="9" t="s">
        <v>355</v>
      </c>
      <c r="DA1" s="9" t="s">
        <v>1680</v>
      </c>
      <c r="DE1" s="9" t="s">
        <v>319</v>
      </c>
      <c r="DG1" s="9" t="s">
        <v>319</v>
      </c>
      <c r="DH1" s="9" t="s">
        <v>513</v>
      </c>
      <c r="DI1" s="9" t="s">
        <v>513</v>
      </c>
      <c r="DJ1" s="9" t="s">
        <v>1684</v>
      </c>
      <c r="DK1" s="9" t="s">
        <v>1684</v>
      </c>
      <c r="DM1" s="9" t="s">
        <v>1687</v>
      </c>
      <c r="DN1" s="9" t="s">
        <v>1687</v>
      </c>
      <c r="DO1" s="9" t="s">
        <v>529</v>
      </c>
      <c r="DP1" s="9" t="s">
        <v>529</v>
      </c>
      <c r="DQ1" s="9" t="s">
        <v>532</v>
      </c>
      <c r="DW1" s="9" t="s">
        <v>1692</v>
      </c>
      <c r="EA1" s="9" t="s">
        <v>1696</v>
      </c>
      <c r="EB1" s="9" t="s">
        <v>1699</v>
      </c>
      <c r="EC1" s="9" t="s">
        <v>1699</v>
      </c>
      <c r="ED1" s="9" t="s">
        <v>259</v>
      </c>
      <c r="EE1" s="9" t="s">
        <v>259</v>
      </c>
      <c r="EH1" s="9" t="s">
        <v>370</v>
      </c>
      <c r="EI1" s="9" t="s">
        <v>1706</v>
      </c>
      <c r="EJ1" s="9" t="s">
        <v>488</v>
      </c>
      <c r="ET1" s="9" t="s">
        <v>1712</v>
      </c>
      <c r="EU1" s="9" t="s">
        <v>1712</v>
      </c>
      <c r="EV1" s="9" t="s">
        <v>421</v>
      </c>
      <c r="EW1" s="9" t="s">
        <v>1717</v>
      </c>
      <c r="EX1" s="9" t="s">
        <v>1721</v>
      </c>
      <c r="EY1" s="9" t="s">
        <v>1356</v>
      </c>
      <c r="EZ1" s="9" t="s">
        <v>1721</v>
      </c>
      <c r="FE1" s="9" t="s">
        <v>524</v>
      </c>
      <c r="FF1" s="9" t="s">
        <v>1728</v>
      </c>
      <c r="FG1" s="9" t="s">
        <v>331</v>
      </c>
      <c r="FJ1" s="9" t="s">
        <v>1731</v>
      </c>
      <c r="FK1" s="9" t="s">
        <v>1731</v>
      </c>
      <c r="FN1" s="9" t="s">
        <v>434</v>
      </c>
      <c r="FP1" s="9" t="s">
        <v>407</v>
      </c>
      <c r="FQ1" s="9" t="s">
        <v>1749</v>
      </c>
      <c r="FR1" s="9" t="s">
        <v>527</v>
      </c>
      <c r="FS1" s="9" t="s">
        <v>527</v>
      </c>
      <c r="FU1" s="9" t="s">
        <v>540</v>
      </c>
      <c r="FW1" s="9" t="s">
        <v>1748</v>
      </c>
      <c r="FX1" s="9" t="s">
        <v>404</v>
      </c>
      <c r="FY1" s="9" t="s">
        <v>404</v>
      </c>
      <c r="GB1" s="9" t="s">
        <v>1752</v>
      </c>
      <c r="GC1" s="9" t="s">
        <v>1756</v>
      </c>
      <c r="GD1" s="9" t="s">
        <v>1756</v>
      </c>
      <c r="GE1" s="9" t="s">
        <v>1759</v>
      </c>
      <c r="GF1" s="9" t="s">
        <v>1759</v>
      </c>
      <c r="GI1" s="9" t="s">
        <v>312</v>
      </c>
      <c r="GJ1" s="9" t="s">
        <v>312</v>
      </c>
      <c r="GK1" s="9" t="s">
        <v>312</v>
      </c>
      <c r="GL1" s="9" t="s">
        <v>259</v>
      </c>
      <c r="GM1" s="9" t="s">
        <v>316</v>
      </c>
      <c r="GO1" s="9" t="s">
        <v>337</v>
      </c>
      <c r="GQ1" s="9" t="s">
        <v>1770</v>
      </c>
      <c r="GR1" s="9" t="s">
        <v>1772</v>
      </c>
      <c r="GS1" s="9" t="s">
        <v>1882</v>
      </c>
      <c r="GU1" s="9" t="s">
        <v>1359</v>
      </c>
      <c r="GW1" s="9" t="s">
        <v>578</v>
      </c>
      <c r="GY1" s="9" t="s">
        <v>1777</v>
      </c>
      <c r="GZ1" s="9" t="s">
        <v>1777</v>
      </c>
      <c r="HA1" s="9" t="s">
        <v>406</v>
      </c>
      <c r="HC1" s="9" t="s">
        <v>1783</v>
      </c>
      <c r="HD1" s="9" t="s">
        <v>1783</v>
      </c>
      <c r="HE1" s="9" t="s">
        <v>1785</v>
      </c>
      <c r="HF1" s="9" t="s">
        <v>316</v>
      </c>
      <c r="HG1" s="9" t="s">
        <v>1787</v>
      </c>
      <c r="HH1" s="9" t="s">
        <v>1787</v>
      </c>
      <c r="HI1" s="9" t="s">
        <v>498</v>
      </c>
      <c r="HK1" s="9" t="s">
        <v>389</v>
      </c>
      <c r="HN1" s="9" t="s">
        <v>392</v>
      </c>
      <c r="IE1" s="9" t="s">
        <v>419</v>
      </c>
      <c r="IF1" s="9" t="s">
        <v>1357</v>
      </c>
      <c r="IG1" s="9" t="s">
        <v>1357</v>
      </c>
      <c r="IH1" s="9" t="s">
        <v>1358</v>
      </c>
      <c r="II1" s="9" t="s">
        <v>1801</v>
      </c>
      <c r="IJ1" s="9" t="s">
        <v>1799</v>
      </c>
      <c r="IK1" s="9" t="s">
        <v>383</v>
      </c>
      <c r="IL1" s="9" t="s">
        <v>393</v>
      </c>
      <c r="IP1" s="9" t="s">
        <v>456</v>
      </c>
      <c r="IR1" s="9" t="s">
        <v>325</v>
      </c>
      <c r="IS1" s="9" t="s">
        <v>325</v>
      </c>
      <c r="IT1" s="9" t="s">
        <v>327</v>
      </c>
      <c r="IV1" s="9" t="s">
        <v>514</v>
      </c>
      <c r="IW1" s="9" t="s">
        <v>321</v>
      </c>
      <c r="IX1" s="9" t="s">
        <v>321</v>
      </c>
      <c r="IZ1" s="9" t="s">
        <v>545</v>
      </c>
      <c r="JA1" s="9" t="s">
        <v>545</v>
      </c>
      <c r="JB1" s="9" t="s">
        <v>385</v>
      </c>
      <c r="JC1" s="9" t="s">
        <v>385</v>
      </c>
      <c r="JD1" s="9" t="s">
        <v>259</v>
      </c>
      <c r="JH1" s="9" t="s">
        <v>1356</v>
      </c>
      <c r="JJ1" s="71"/>
      <c r="JK1" s="41" t="s">
        <v>643</v>
      </c>
      <c r="JL1" s="41" t="s">
        <v>515</v>
      </c>
      <c r="JM1" s="41" t="s">
        <v>521</v>
      </c>
      <c r="JN1" s="9" t="s">
        <v>2518</v>
      </c>
    </row>
    <row r="2" spans="1:288" s="3" customFormat="1" ht="38.25" x14ac:dyDescent="0.25">
      <c r="A2" s="6" t="s">
        <v>23</v>
      </c>
      <c r="B2" s="3" t="s">
        <v>329</v>
      </c>
      <c r="C2" s="3" t="s">
        <v>329</v>
      </c>
      <c r="D2" s="3" t="s">
        <v>1058</v>
      </c>
      <c r="E2" s="3" t="s">
        <v>385</v>
      </c>
      <c r="F2" s="3" t="s">
        <v>352</v>
      </c>
      <c r="G2" s="3" t="s">
        <v>489</v>
      </c>
      <c r="H2" s="3" t="s">
        <v>437</v>
      </c>
      <c r="I2" s="3" t="s">
        <v>1641</v>
      </c>
      <c r="J2" s="3" t="s">
        <v>1641</v>
      </c>
      <c r="K2" s="3" t="s">
        <v>367</v>
      </c>
      <c r="L2" s="3" t="s">
        <v>367</v>
      </c>
      <c r="M2" s="3" t="s">
        <v>512</v>
      </c>
      <c r="N2" s="3" t="s">
        <v>506</v>
      </c>
      <c r="O2" s="3" t="s">
        <v>318</v>
      </c>
      <c r="P2" s="3" t="s">
        <v>318</v>
      </c>
      <c r="Q2" s="3" t="s">
        <v>318</v>
      </c>
      <c r="R2" s="3" t="s">
        <v>323</v>
      </c>
      <c r="S2" s="3" t="s">
        <v>458</v>
      </c>
      <c r="T2" s="3" t="s">
        <v>458</v>
      </c>
      <c r="U2" s="3" t="s">
        <v>1059</v>
      </c>
      <c r="V2" s="3" t="s">
        <v>1060</v>
      </c>
      <c r="W2" s="3" t="s">
        <v>459</v>
      </c>
      <c r="X2" s="3" t="s">
        <v>1063</v>
      </c>
      <c r="Y2" s="3" t="s">
        <v>1062</v>
      </c>
      <c r="Z2" s="3" t="s">
        <v>1065</v>
      </c>
      <c r="AA2" s="3" t="s">
        <v>1066</v>
      </c>
      <c r="AB2" s="3" t="s">
        <v>368</v>
      </c>
      <c r="AC2" s="3" t="s">
        <v>1064</v>
      </c>
      <c r="AD2" s="3" t="s">
        <v>1067</v>
      </c>
      <c r="AE2" s="3" t="s">
        <v>1354</v>
      </c>
      <c r="AF2" s="3" t="s">
        <v>1068</v>
      </c>
      <c r="AG2" s="3" t="s">
        <v>1069</v>
      </c>
      <c r="AH2" s="3" t="s">
        <v>1071</v>
      </c>
      <c r="AI2" s="3" t="s">
        <v>1073</v>
      </c>
      <c r="AJ2" s="3" t="s">
        <v>436</v>
      </c>
      <c r="AK2" s="3" t="s">
        <v>436</v>
      </c>
      <c r="AL2" s="3" t="s">
        <v>1075</v>
      </c>
      <c r="AM2" s="3" t="s">
        <v>462</v>
      </c>
      <c r="AN2" s="3" t="s">
        <v>462</v>
      </c>
      <c r="AO2" s="3" t="s">
        <v>1077</v>
      </c>
      <c r="AP2" s="3" t="s">
        <v>447</v>
      </c>
      <c r="AQ2" s="3" t="s">
        <v>447</v>
      </c>
      <c r="AR2" s="3" t="s">
        <v>1078</v>
      </c>
      <c r="AS2" s="3" t="s">
        <v>425</v>
      </c>
      <c r="AT2" s="3" t="s">
        <v>313</v>
      </c>
      <c r="AU2" s="3" t="s">
        <v>313</v>
      </c>
      <c r="AV2" s="3" t="s">
        <v>130</v>
      </c>
      <c r="AW2" s="3" t="s">
        <v>541</v>
      </c>
      <c r="AX2" s="3" t="s">
        <v>541</v>
      </c>
      <c r="AY2" s="3" t="s">
        <v>424</v>
      </c>
      <c r="AZ2" s="3" t="s">
        <v>424</v>
      </c>
      <c r="BA2" s="3" t="s">
        <v>439</v>
      </c>
      <c r="BB2" s="3" t="s">
        <v>127</v>
      </c>
      <c r="BC2" s="3" t="s">
        <v>127</v>
      </c>
      <c r="BD2" s="3" t="s">
        <v>314</v>
      </c>
      <c r="BE2" s="3" t="s">
        <v>314</v>
      </c>
      <c r="BF2" s="3" t="s">
        <v>314</v>
      </c>
      <c r="BG2" s="3" t="s">
        <v>315</v>
      </c>
      <c r="BH2" s="3" t="s">
        <v>315</v>
      </c>
      <c r="BI2" s="3" t="s">
        <v>315</v>
      </c>
      <c r="BJ2" s="3" t="s">
        <v>126</v>
      </c>
      <c r="BK2" s="3" t="s">
        <v>126</v>
      </c>
      <c r="BL2" s="208" t="s">
        <v>128</v>
      </c>
      <c r="BM2" s="3" t="s">
        <v>128</v>
      </c>
      <c r="BN2" s="3" t="s">
        <v>357</v>
      </c>
      <c r="BO2" s="3" t="s">
        <v>357</v>
      </c>
      <c r="BP2" s="3" t="s">
        <v>525</v>
      </c>
      <c r="BQ2" s="3" t="s">
        <v>531</v>
      </c>
      <c r="BR2" s="3" t="s">
        <v>531</v>
      </c>
      <c r="BS2" s="3" t="s">
        <v>547</v>
      </c>
      <c r="BT2" s="3" t="s">
        <v>547</v>
      </c>
      <c r="BU2" s="3" t="s">
        <v>661</v>
      </c>
      <c r="BV2" s="3" t="s">
        <v>1360</v>
      </c>
      <c r="BW2" s="3" t="s">
        <v>353</v>
      </c>
      <c r="BX2" s="3" t="s">
        <v>353</v>
      </c>
      <c r="BY2" s="3" t="s">
        <v>477</v>
      </c>
      <c r="BZ2" s="3" t="s">
        <v>310</v>
      </c>
      <c r="CA2" s="3" t="s">
        <v>310</v>
      </c>
      <c r="CB2" s="3" t="s">
        <v>135</v>
      </c>
      <c r="CC2" s="3" t="s">
        <v>135</v>
      </c>
      <c r="CD2" s="3" t="s">
        <v>139</v>
      </c>
      <c r="CE2" s="3" t="s">
        <v>132</v>
      </c>
      <c r="CF2" s="3" t="s">
        <v>134</v>
      </c>
      <c r="CG2" s="3" t="s">
        <v>134</v>
      </c>
      <c r="CH2" s="3" t="s">
        <v>311</v>
      </c>
      <c r="CI2" s="3" t="s">
        <v>311</v>
      </c>
      <c r="CJ2" s="3" t="s">
        <v>133</v>
      </c>
      <c r="CK2" s="3" t="s">
        <v>133</v>
      </c>
      <c r="CL2" s="3" t="s">
        <v>138</v>
      </c>
      <c r="CM2" s="3" t="s">
        <v>131</v>
      </c>
      <c r="CN2" s="3" t="s">
        <v>365</v>
      </c>
      <c r="CO2" s="3" t="s">
        <v>365</v>
      </c>
      <c r="CP2" s="3" t="s">
        <v>580</v>
      </c>
      <c r="CQ2" s="3" t="s">
        <v>335</v>
      </c>
      <c r="CR2" s="3" t="s">
        <v>335</v>
      </c>
      <c r="CS2" s="3" t="s">
        <v>492</v>
      </c>
      <c r="CT2" s="3" t="s">
        <v>543</v>
      </c>
      <c r="CU2" s="3" t="s">
        <v>543</v>
      </c>
      <c r="CV2" s="3" t="s">
        <v>360</v>
      </c>
      <c r="CW2" s="3" t="s">
        <v>360</v>
      </c>
      <c r="CX2" s="3" t="s">
        <v>354</v>
      </c>
      <c r="CY2" s="3" t="s">
        <v>354</v>
      </c>
      <c r="CZ2" s="3" t="s">
        <v>412</v>
      </c>
      <c r="DA2" s="3" t="s">
        <v>412</v>
      </c>
      <c r="DB2" s="3" t="s">
        <v>125</v>
      </c>
      <c r="DC2" s="3" t="s">
        <v>125</v>
      </c>
      <c r="DD2" s="3" t="s">
        <v>115</v>
      </c>
      <c r="DE2" s="3" t="s">
        <v>115</v>
      </c>
      <c r="DF2" s="3" t="s">
        <v>115</v>
      </c>
      <c r="DG2" s="3" t="s">
        <v>115</v>
      </c>
      <c r="DH2" s="3" t="s">
        <v>648</v>
      </c>
      <c r="DI2" s="3" t="s">
        <v>648</v>
      </c>
      <c r="DJ2" s="3" t="s">
        <v>549</v>
      </c>
      <c r="DK2" s="3" t="s">
        <v>549</v>
      </c>
      <c r="DL2" s="3" t="s">
        <v>1092</v>
      </c>
      <c r="DM2" s="3" t="s">
        <v>528</v>
      </c>
      <c r="DN2" s="3" t="s">
        <v>528</v>
      </c>
      <c r="DO2" s="3" t="s">
        <v>660</v>
      </c>
      <c r="DP2" s="3" t="s">
        <v>660</v>
      </c>
      <c r="DQ2" s="3" t="s">
        <v>663</v>
      </c>
      <c r="DR2" s="3" t="s">
        <v>558</v>
      </c>
      <c r="DS2" s="3" t="s">
        <v>123</v>
      </c>
      <c r="DT2" s="3" t="s">
        <v>129</v>
      </c>
      <c r="DU2" s="3" t="s">
        <v>129</v>
      </c>
      <c r="DV2" s="3" t="s">
        <v>317</v>
      </c>
      <c r="DW2" s="3" t="s">
        <v>317</v>
      </c>
      <c r="DX2" s="3" t="s">
        <v>124</v>
      </c>
      <c r="DY2" s="3" t="s">
        <v>137</v>
      </c>
      <c r="DZ2" s="3" t="s">
        <v>423</v>
      </c>
      <c r="EA2" s="3" t="s">
        <v>1695</v>
      </c>
      <c r="EB2" s="3" t="s">
        <v>1700</v>
      </c>
      <c r="EC2" s="3" t="s">
        <v>1700</v>
      </c>
      <c r="ED2" s="3" t="s">
        <v>449</v>
      </c>
      <c r="EE2" s="3" t="s">
        <v>449</v>
      </c>
      <c r="EF2" s="3" t="s">
        <v>631</v>
      </c>
      <c r="EG2" s="3" t="s">
        <v>475</v>
      </c>
      <c r="EH2" s="3" t="s">
        <v>369</v>
      </c>
      <c r="EI2" s="3" t="s">
        <v>1705</v>
      </c>
      <c r="EJ2" s="3" t="s">
        <v>634</v>
      </c>
      <c r="EK2" s="3" t="s">
        <v>652</v>
      </c>
      <c r="EL2" s="3" t="s">
        <v>448</v>
      </c>
      <c r="EM2" s="3" t="s">
        <v>502</v>
      </c>
      <c r="EN2" s="3" t="s">
        <v>503</v>
      </c>
      <c r="EO2" s="3" t="s">
        <v>504</v>
      </c>
      <c r="EP2" s="3" t="s">
        <v>490</v>
      </c>
      <c r="EQ2" s="3" t="s">
        <v>501</v>
      </c>
      <c r="ER2" s="3" t="s">
        <v>542</v>
      </c>
      <c r="ES2" s="3" t="s">
        <v>542</v>
      </c>
      <c r="ET2" s="3" t="s">
        <v>1713</v>
      </c>
      <c r="EU2" s="3" t="s">
        <v>1713</v>
      </c>
      <c r="EV2" s="3" t="s">
        <v>613</v>
      </c>
      <c r="EW2" s="3" t="s">
        <v>1716</v>
      </c>
      <c r="EX2" s="3" t="s">
        <v>1720</v>
      </c>
      <c r="EY2" s="3" t="s">
        <v>409</v>
      </c>
      <c r="EZ2" s="3" t="s">
        <v>1720</v>
      </c>
      <c r="FA2" s="3" t="s">
        <v>411</v>
      </c>
      <c r="FB2" s="3" t="s">
        <v>411</v>
      </c>
      <c r="FC2" s="3" t="s">
        <v>539</v>
      </c>
      <c r="FD2" s="3" t="s">
        <v>539</v>
      </c>
      <c r="FE2" s="3" t="s">
        <v>523</v>
      </c>
      <c r="FF2" s="3" t="s">
        <v>523</v>
      </c>
      <c r="FG2" s="3" t="s">
        <v>330</v>
      </c>
      <c r="FH2" s="3" t="s">
        <v>334</v>
      </c>
      <c r="FI2" s="3" t="s">
        <v>362</v>
      </c>
      <c r="FJ2" s="3" t="s">
        <v>422</v>
      </c>
      <c r="FK2" s="3" t="s">
        <v>422</v>
      </c>
      <c r="FL2" s="3" t="s">
        <v>491</v>
      </c>
      <c r="FM2" s="3" t="s">
        <v>491</v>
      </c>
      <c r="FN2" s="3" t="s">
        <v>433</v>
      </c>
      <c r="FO2" s="3" t="s">
        <v>433</v>
      </c>
      <c r="FP2" s="3" t="s">
        <v>408</v>
      </c>
      <c r="FQ2" s="3" t="s">
        <v>1738</v>
      </c>
      <c r="FR2" s="3" t="s">
        <v>658</v>
      </c>
      <c r="FS2" s="3" t="s">
        <v>658</v>
      </c>
      <c r="FT2" s="3" t="s">
        <v>358</v>
      </c>
      <c r="FU2" s="3" t="s">
        <v>665</v>
      </c>
      <c r="FV2" s="3" t="s">
        <v>387</v>
      </c>
      <c r="FW2" s="3" t="s">
        <v>1745</v>
      </c>
      <c r="FX2" s="3" t="s">
        <v>403</v>
      </c>
      <c r="FY2" s="3" t="s">
        <v>403</v>
      </c>
      <c r="FZ2" s="3" t="s">
        <v>485</v>
      </c>
      <c r="GA2" s="3" t="s">
        <v>410</v>
      </c>
      <c r="GB2" s="3" t="s">
        <v>1753</v>
      </c>
      <c r="GC2" s="3" t="s">
        <v>384</v>
      </c>
      <c r="GD2" s="3" t="s">
        <v>384</v>
      </c>
      <c r="GE2" s="3" t="s">
        <v>460</v>
      </c>
      <c r="GF2" s="3" t="s">
        <v>460</v>
      </c>
      <c r="GG2" s="3" t="s">
        <v>328</v>
      </c>
      <c r="GH2" s="3" t="s">
        <v>328</v>
      </c>
      <c r="GI2" s="3" t="s">
        <v>333</v>
      </c>
      <c r="GJ2" s="3" t="s">
        <v>333</v>
      </c>
      <c r="GK2" s="3" t="s">
        <v>366</v>
      </c>
      <c r="GL2" s="3" t="s">
        <v>363</v>
      </c>
      <c r="GM2" s="3" t="s">
        <v>363</v>
      </c>
      <c r="GN2" s="3" t="s">
        <v>363</v>
      </c>
      <c r="GO2" s="3" t="s">
        <v>336</v>
      </c>
      <c r="GP2" s="3" t="s">
        <v>336</v>
      </c>
      <c r="GQ2" s="3" t="s">
        <v>420</v>
      </c>
      <c r="GR2" s="3" t="s">
        <v>1771</v>
      </c>
      <c r="GS2" s="3" t="s">
        <v>1884</v>
      </c>
      <c r="GT2" s="3" t="s">
        <v>1350</v>
      </c>
      <c r="GU2" s="3" t="s">
        <v>322</v>
      </c>
      <c r="GV2" s="3" t="s">
        <v>322</v>
      </c>
      <c r="GW2" s="3" t="s">
        <v>579</v>
      </c>
      <c r="GY2" s="3" t="s">
        <v>440</v>
      </c>
      <c r="GZ2" s="3" t="s">
        <v>440</v>
      </c>
      <c r="HA2" s="3" t="s">
        <v>405</v>
      </c>
      <c r="HB2" s="3" t="s">
        <v>405</v>
      </c>
      <c r="HC2" s="3" t="s">
        <v>388</v>
      </c>
      <c r="HD2" s="3" t="s">
        <v>388</v>
      </c>
      <c r="HE2" s="3" t="s">
        <v>1784</v>
      </c>
      <c r="HF2" s="3" t="s">
        <v>435</v>
      </c>
      <c r="HG2" s="3" t="s">
        <v>641</v>
      </c>
      <c r="HH2" s="3" t="s">
        <v>641</v>
      </c>
      <c r="HI2" s="3" t="s">
        <v>638</v>
      </c>
      <c r="HJ2" s="3" t="s">
        <v>638</v>
      </c>
      <c r="HK2" s="3" t="s">
        <v>390</v>
      </c>
      <c r="HL2" s="3" t="s">
        <v>390</v>
      </c>
      <c r="HM2" s="3" t="s">
        <v>500</v>
      </c>
      <c r="HN2" s="3" t="s">
        <v>391</v>
      </c>
      <c r="HO2" s="3" t="s">
        <v>473</v>
      </c>
      <c r="HP2" s="3" t="s">
        <v>476</v>
      </c>
      <c r="HQ2" s="3" t="s">
        <v>476</v>
      </c>
      <c r="HR2" s="3" t="s">
        <v>359</v>
      </c>
      <c r="HS2" s="3" t="s">
        <v>606</v>
      </c>
      <c r="HT2" s="3" t="s">
        <v>639</v>
      </c>
      <c r="HU2" s="3" t="s">
        <v>505</v>
      </c>
      <c r="HV2" s="3" t="s">
        <v>653</v>
      </c>
      <c r="HW2" s="3" t="s">
        <v>508</v>
      </c>
      <c r="HX2" s="3" t="s">
        <v>472</v>
      </c>
      <c r="HY2" s="3" t="s">
        <v>478</v>
      </c>
      <c r="HZ2" s="3" t="s">
        <v>486</v>
      </c>
      <c r="IA2" s="3" t="s">
        <v>499</v>
      </c>
      <c r="IB2" s="3" t="s">
        <v>426</v>
      </c>
      <c r="IC2" s="3" t="s">
        <v>625</v>
      </c>
      <c r="ID2" s="3" t="s">
        <v>507</v>
      </c>
      <c r="IE2" s="3" t="s">
        <v>418</v>
      </c>
      <c r="IF2" s="3" t="s">
        <v>418</v>
      </c>
      <c r="IG2" s="3" t="s">
        <v>418</v>
      </c>
      <c r="IH2" s="3" t="s">
        <v>418</v>
      </c>
      <c r="II2" s="3" t="s">
        <v>461</v>
      </c>
      <c r="IJ2" s="3" t="s">
        <v>1800</v>
      </c>
      <c r="IK2" s="3" t="s">
        <v>597</v>
      </c>
      <c r="IL2" s="3" t="s">
        <v>394</v>
      </c>
      <c r="IM2" s="3" t="s">
        <v>394</v>
      </c>
      <c r="IN2" s="3" t="s">
        <v>450</v>
      </c>
      <c r="IO2" s="3" t="s">
        <v>450</v>
      </c>
      <c r="IP2" s="3" t="s">
        <v>455</v>
      </c>
      <c r="IQ2" s="3" t="s">
        <v>455</v>
      </c>
      <c r="IR2" s="3" t="s">
        <v>324</v>
      </c>
      <c r="IS2" s="3" t="s">
        <v>324</v>
      </c>
      <c r="IT2" s="3" t="s">
        <v>326</v>
      </c>
      <c r="IU2" s="3" t="s">
        <v>326</v>
      </c>
      <c r="IV2" s="3" t="s">
        <v>650</v>
      </c>
      <c r="IW2" s="3" t="s">
        <v>320</v>
      </c>
      <c r="IX2" s="3" t="s">
        <v>320</v>
      </c>
      <c r="IY2" s="3" t="s">
        <v>320</v>
      </c>
      <c r="IZ2" s="3" t="s">
        <v>546</v>
      </c>
      <c r="JA2" s="3" t="s">
        <v>546</v>
      </c>
      <c r="JB2" s="3" t="s">
        <v>386</v>
      </c>
      <c r="JC2" s="3" t="s">
        <v>386</v>
      </c>
      <c r="JD2" s="3" t="s">
        <v>332</v>
      </c>
      <c r="JE2" s="3" t="s">
        <v>332</v>
      </c>
      <c r="JF2" s="3" t="s">
        <v>474</v>
      </c>
      <c r="JG2" s="3" t="s">
        <v>474</v>
      </c>
      <c r="JH2" s="3" t="s">
        <v>1364</v>
      </c>
      <c r="JI2" s="3" t="s">
        <v>640</v>
      </c>
      <c r="JJ2" s="72"/>
      <c r="JK2" s="62" t="s">
        <v>646</v>
      </c>
      <c r="JL2" s="62" t="s">
        <v>651</v>
      </c>
      <c r="JM2" s="62" t="s">
        <v>654</v>
      </c>
    </row>
    <row r="3" spans="1:288" ht="25.5" x14ac:dyDescent="0.25">
      <c r="A3" s="4" t="s">
        <v>25</v>
      </c>
      <c r="GX3" s="9" t="s">
        <v>1914</v>
      </c>
      <c r="HG3" s="9" t="s">
        <v>1788</v>
      </c>
      <c r="JJ3" s="71"/>
      <c r="JK3" s="41"/>
      <c r="JL3" s="41"/>
      <c r="JM3" s="41"/>
    </row>
    <row r="4" spans="1:288" ht="25.5" x14ac:dyDescent="0.25">
      <c r="A4" s="4" t="s">
        <v>35</v>
      </c>
      <c r="B4" s="9">
        <v>1</v>
      </c>
      <c r="C4" s="9">
        <v>1</v>
      </c>
      <c r="D4" s="9">
        <v>1</v>
      </c>
      <c r="E4" s="9">
        <v>1</v>
      </c>
      <c r="F4" s="9">
        <v>1</v>
      </c>
      <c r="G4" s="9">
        <v>1</v>
      </c>
      <c r="H4" s="9">
        <v>2</v>
      </c>
      <c r="I4" s="9">
        <v>3</v>
      </c>
      <c r="J4" s="9">
        <v>3</v>
      </c>
      <c r="K4" s="9">
        <v>5</v>
      </c>
      <c r="L4" s="9">
        <v>5</v>
      </c>
      <c r="M4" s="9">
        <v>5</v>
      </c>
      <c r="N4" s="9">
        <v>6</v>
      </c>
      <c r="O4" s="9">
        <v>6</v>
      </c>
      <c r="P4" s="9">
        <v>6</v>
      </c>
      <c r="Q4" s="9">
        <v>6</v>
      </c>
      <c r="R4" s="9">
        <v>6</v>
      </c>
      <c r="S4" s="9">
        <v>9</v>
      </c>
      <c r="T4" s="9">
        <v>9</v>
      </c>
      <c r="U4" s="9">
        <v>9</v>
      </c>
      <c r="V4" s="9">
        <v>9</v>
      </c>
      <c r="W4" s="9">
        <v>9</v>
      </c>
      <c r="X4" s="9">
        <v>9</v>
      </c>
      <c r="Y4" s="9">
        <v>9</v>
      </c>
      <c r="Z4" s="9">
        <v>9</v>
      </c>
      <c r="AA4" s="9">
        <v>9</v>
      </c>
      <c r="AB4" s="9">
        <v>9</v>
      </c>
      <c r="AC4" s="9">
        <v>9</v>
      </c>
      <c r="AD4" s="9">
        <v>9</v>
      </c>
      <c r="AE4" s="9">
        <v>9</v>
      </c>
      <c r="AF4" s="9">
        <v>9</v>
      </c>
      <c r="AG4" s="9">
        <v>9</v>
      </c>
      <c r="AH4" s="9">
        <v>9</v>
      </c>
      <c r="AI4" s="9">
        <v>9</v>
      </c>
      <c r="AJ4" s="9">
        <v>9</v>
      </c>
      <c r="AK4" s="9">
        <v>9</v>
      </c>
      <c r="AL4" s="9">
        <v>9</v>
      </c>
      <c r="AM4" s="9">
        <v>9</v>
      </c>
      <c r="AN4" s="9">
        <v>9</v>
      </c>
      <c r="AO4" s="9">
        <v>9</v>
      </c>
      <c r="AP4" s="9">
        <v>9</v>
      </c>
      <c r="AQ4" s="9">
        <v>9</v>
      </c>
      <c r="AR4" s="9">
        <v>9</v>
      </c>
      <c r="AS4" s="9">
        <v>10</v>
      </c>
      <c r="AT4" s="9">
        <v>11</v>
      </c>
      <c r="AU4" s="9">
        <v>11</v>
      </c>
      <c r="AV4" s="9">
        <v>11</v>
      </c>
      <c r="AW4" s="9">
        <v>12</v>
      </c>
      <c r="AX4" s="9">
        <v>12</v>
      </c>
      <c r="AY4" s="9">
        <v>12</v>
      </c>
      <c r="AZ4" s="9">
        <v>12</v>
      </c>
      <c r="BA4" s="9">
        <v>12</v>
      </c>
      <c r="BB4" s="9">
        <v>13</v>
      </c>
      <c r="BC4" s="9">
        <v>13</v>
      </c>
      <c r="BD4" s="9">
        <v>13</v>
      </c>
      <c r="BE4" s="9">
        <v>13</v>
      </c>
      <c r="BF4" s="9">
        <v>13</v>
      </c>
      <c r="BG4" s="9">
        <v>13</v>
      </c>
      <c r="BH4" s="9">
        <v>13</v>
      </c>
      <c r="BI4" s="9">
        <v>13</v>
      </c>
      <c r="BJ4" s="9">
        <v>13</v>
      </c>
      <c r="BK4" s="9">
        <v>13</v>
      </c>
      <c r="BL4" s="9">
        <v>13</v>
      </c>
      <c r="BM4" s="9">
        <v>13</v>
      </c>
      <c r="BN4" s="9">
        <v>14</v>
      </c>
      <c r="BO4" s="9">
        <v>14</v>
      </c>
      <c r="BP4" s="9">
        <v>16</v>
      </c>
      <c r="BQ4" s="9">
        <v>16</v>
      </c>
      <c r="BR4" s="9">
        <v>16</v>
      </c>
      <c r="BS4" s="9">
        <v>17</v>
      </c>
      <c r="BT4" s="9">
        <v>17</v>
      </c>
      <c r="BU4" s="9">
        <v>17</v>
      </c>
      <c r="BV4" s="9">
        <v>17</v>
      </c>
      <c r="BW4" s="9">
        <v>18</v>
      </c>
      <c r="BX4" s="9">
        <v>18</v>
      </c>
      <c r="BY4" s="9">
        <v>18</v>
      </c>
      <c r="BZ4" s="9" t="s">
        <v>670</v>
      </c>
      <c r="CA4" s="9" t="s">
        <v>670</v>
      </c>
      <c r="CB4" s="9" t="s">
        <v>670</v>
      </c>
      <c r="CC4" s="9" t="s">
        <v>670</v>
      </c>
      <c r="CD4" s="9" t="s">
        <v>670</v>
      </c>
      <c r="CE4" s="9" t="s">
        <v>670</v>
      </c>
      <c r="CF4" s="9" t="s">
        <v>670</v>
      </c>
      <c r="CG4" s="9" t="s">
        <v>670</v>
      </c>
      <c r="CH4" s="9" t="s">
        <v>669</v>
      </c>
      <c r="CI4" s="9" t="s">
        <v>669</v>
      </c>
      <c r="CJ4" s="9" t="s">
        <v>669</v>
      </c>
      <c r="CK4" s="9" t="s">
        <v>669</v>
      </c>
      <c r="CL4" s="9" t="s">
        <v>669</v>
      </c>
      <c r="CM4" s="9" t="s">
        <v>669</v>
      </c>
      <c r="CN4" s="9">
        <v>21</v>
      </c>
      <c r="CO4" s="9">
        <v>21</v>
      </c>
      <c r="CP4" s="9">
        <v>22</v>
      </c>
      <c r="CQ4" s="9">
        <v>25</v>
      </c>
      <c r="CR4" s="9">
        <v>25</v>
      </c>
      <c r="CS4" s="9">
        <v>26</v>
      </c>
      <c r="CT4" s="9">
        <v>26</v>
      </c>
      <c r="CU4" s="9">
        <v>26</v>
      </c>
      <c r="CV4" s="9">
        <v>28</v>
      </c>
      <c r="CW4" s="9">
        <v>28</v>
      </c>
      <c r="CX4" s="9">
        <v>29</v>
      </c>
      <c r="CY4" s="9">
        <v>29</v>
      </c>
      <c r="CZ4" s="9">
        <v>29</v>
      </c>
      <c r="DA4" s="9">
        <v>29</v>
      </c>
      <c r="DB4" s="9">
        <v>30</v>
      </c>
      <c r="DC4" s="9">
        <v>30</v>
      </c>
      <c r="DD4" s="9">
        <v>30</v>
      </c>
      <c r="DE4" s="9">
        <v>30</v>
      </c>
      <c r="DF4" s="9">
        <v>30</v>
      </c>
      <c r="DG4" s="9">
        <v>30</v>
      </c>
      <c r="DH4" s="9">
        <v>30</v>
      </c>
      <c r="DI4" s="9">
        <v>30</v>
      </c>
      <c r="DJ4" s="9">
        <v>31</v>
      </c>
      <c r="DK4" s="9">
        <v>31</v>
      </c>
      <c r="DL4" s="9">
        <v>33</v>
      </c>
      <c r="DM4" s="9">
        <v>33</v>
      </c>
      <c r="DN4" s="9">
        <v>33</v>
      </c>
      <c r="DO4" s="9">
        <v>33</v>
      </c>
      <c r="DP4" s="9">
        <v>33</v>
      </c>
      <c r="DQ4" s="9">
        <v>33</v>
      </c>
      <c r="DR4" s="9">
        <v>33</v>
      </c>
      <c r="DS4" s="9">
        <v>34</v>
      </c>
      <c r="DT4" s="9">
        <v>34</v>
      </c>
      <c r="DU4" s="9">
        <v>34</v>
      </c>
      <c r="DV4" s="9">
        <v>34</v>
      </c>
      <c r="DW4" s="9">
        <v>34</v>
      </c>
      <c r="DX4" s="9">
        <v>34</v>
      </c>
      <c r="DY4" s="9">
        <v>34</v>
      </c>
      <c r="DZ4" s="9">
        <v>35</v>
      </c>
      <c r="EA4" s="9">
        <v>35</v>
      </c>
      <c r="EB4" s="9">
        <v>36</v>
      </c>
      <c r="EC4" s="9">
        <v>36</v>
      </c>
      <c r="ED4" s="9">
        <v>37</v>
      </c>
      <c r="EE4" s="9">
        <v>37</v>
      </c>
      <c r="EF4" s="9">
        <v>38</v>
      </c>
      <c r="EG4" s="9">
        <v>38</v>
      </c>
      <c r="EH4" s="9">
        <v>38</v>
      </c>
      <c r="EI4" s="9">
        <v>38</v>
      </c>
      <c r="EJ4" s="9">
        <v>38</v>
      </c>
      <c r="EK4" s="9">
        <v>38</v>
      </c>
      <c r="EL4" s="9">
        <v>38</v>
      </c>
      <c r="EM4" s="9">
        <v>38</v>
      </c>
      <c r="EN4" s="9">
        <v>38</v>
      </c>
      <c r="EO4" s="9">
        <v>38</v>
      </c>
      <c r="EP4" s="9">
        <v>39</v>
      </c>
      <c r="EQ4" s="9">
        <v>39</v>
      </c>
      <c r="ER4" s="9">
        <v>40</v>
      </c>
      <c r="ES4" s="9">
        <v>40</v>
      </c>
      <c r="ET4" s="9">
        <v>42</v>
      </c>
      <c r="EU4" s="9">
        <v>42</v>
      </c>
      <c r="EV4" s="9">
        <v>43</v>
      </c>
      <c r="EW4" s="9">
        <v>43</v>
      </c>
      <c r="EX4" s="9">
        <v>44</v>
      </c>
      <c r="EY4" s="9">
        <v>44</v>
      </c>
      <c r="EZ4" s="9">
        <v>44</v>
      </c>
      <c r="FA4" s="9">
        <v>45</v>
      </c>
      <c r="FB4" s="9">
        <v>45</v>
      </c>
      <c r="FC4" s="9">
        <v>46</v>
      </c>
      <c r="FD4" s="9">
        <v>46</v>
      </c>
      <c r="FE4" s="9">
        <v>47</v>
      </c>
      <c r="FF4" s="9">
        <v>47</v>
      </c>
      <c r="FG4" s="9">
        <v>49</v>
      </c>
      <c r="FH4" s="9">
        <v>49</v>
      </c>
      <c r="FI4" s="9">
        <v>50</v>
      </c>
      <c r="FJ4" s="9">
        <v>51</v>
      </c>
      <c r="FK4" s="9">
        <v>51</v>
      </c>
      <c r="FL4" s="9">
        <v>52</v>
      </c>
      <c r="FM4" s="9">
        <v>52</v>
      </c>
      <c r="FN4" s="9">
        <v>52</v>
      </c>
      <c r="FO4" s="9">
        <v>52</v>
      </c>
      <c r="FP4" s="9">
        <v>54</v>
      </c>
      <c r="FQ4" s="9">
        <v>54</v>
      </c>
      <c r="FR4" s="9">
        <v>56</v>
      </c>
      <c r="FS4" s="9">
        <v>56</v>
      </c>
      <c r="FT4" s="9">
        <v>56</v>
      </c>
      <c r="FU4" s="9">
        <v>56</v>
      </c>
      <c r="FV4" s="9">
        <v>56</v>
      </c>
      <c r="FW4" s="9">
        <v>56</v>
      </c>
      <c r="FX4" s="9">
        <v>57</v>
      </c>
      <c r="FY4" s="9">
        <v>57</v>
      </c>
      <c r="FZ4" s="9">
        <v>58</v>
      </c>
      <c r="GA4" s="9">
        <v>58</v>
      </c>
      <c r="GB4" s="9">
        <v>58</v>
      </c>
      <c r="GC4" s="9">
        <v>59</v>
      </c>
      <c r="GD4" s="9">
        <v>59</v>
      </c>
      <c r="GE4" s="9">
        <v>60</v>
      </c>
      <c r="GF4" s="9">
        <v>60</v>
      </c>
      <c r="GG4" s="9">
        <v>61</v>
      </c>
      <c r="GH4" s="9">
        <v>61</v>
      </c>
      <c r="GI4" s="9">
        <v>62</v>
      </c>
      <c r="GJ4" s="9">
        <v>62</v>
      </c>
      <c r="GK4" s="9">
        <v>62</v>
      </c>
      <c r="GL4" s="9">
        <v>63</v>
      </c>
      <c r="GM4" s="9">
        <v>63</v>
      </c>
      <c r="GN4" s="9">
        <v>63</v>
      </c>
      <c r="GO4" s="9">
        <v>64</v>
      </c>
      <c r="GP4" s="9">
        <v>64</v>
      </c>
      <c r="GQ4" s="9">
        <v>64</v>
      </c>
      <c r="GR4" s="9">
        <v>64</v>
      </c>
      <c r="GS4" s="9">
        <v>65</v>
      </c>
      <c r="GT4" s="9">
        <v>66</v>
      </c>
      <c r="GU4" s="9">
        <v>66</v>
      </c>
      <c r="GV4" s="9">
        <v>66</v>
      </c>
      <c r="GW4" s="9">
        <v>66</v>
      </c>
      <c r="GX4" s="9">
        <v>67</v>
      </c>
      <c r="GY4" s="9">
        <v>67</v>
      </c>
      <c r="GZ4" s="9">
        <v>67</v>
      </c>
      <c r="HA4" s="9">
        <v>68</v>
      </c>
      <c r="HB4" s="9">
        <v>68</v>
      </c>
      <c r="HC4" s="9">
        <v>69</v>
      </c>
      <c r="HD4" s="9">
        <v>69</v>
      </c>
      <c r="HE4" s="9">
        <v>69</v>
      </c>
      <c r="HF4" s="9">
        <v>69</v>
      </c>
      <c r="HG4" s="9">
        <v>69</v>
      </c>
      <c r="HH4" s="9">
        <v>69</v>
      </c>
      <c r="HI4" s="9">
        <v>70</v>
      </c>
      <c r="HJ4" s="9">
        <v>70</v>
      </c>
      <c r="HK4" s="9">
        <v>71</v>
      </c>
      <c r="HL4" s="9">
        <v>71</v>
      </c>
      <c r="HM4" s="9">
        <v>71</v>
      </c>
      <c r="HN4" s="9">
        <v>72</v>
      </c>
      <c r="HO4" s="9">
        <v>73</v>
      </c>
      <c r="HP4" s="9">
        <v>73</v>
      </c>
      <c r="HQ4" s="9">
        <v>73</v>
      </c>
      <c r="HR4" s="9">
        <v>73</v>
      </c>
      <c r="HS4" s="9">
        <v>73</v>
      </c>
      <c r="HT4" s="9">
        <v>73</v>
      </c>
      <c r="HU4" s="9">
        <v>73</v>
      </c>
      <c r="HV4" s="9">
        <v>73</v>
      </c>
      <c r="HW4" s="9">
        <v>73</v>
      </c>
      <c r="HX4" s="9">
        <v>74</v>
      </c>
      <c r="HY4" s="9">
        <v>74</v>
      </c>
      <c r="HZ4" s="9">
        <v>74</v>
      </c>
      <c r="IA4" s="9">
        <v>74</v>
      </c>
      <c r="IB4" s="9">
        <v>74</v>
      </c>
      <c r="IC4" s="9">
        <v>74</v>
      </c>
      <c r="ID4" s="9">
        <v>74</v>
      </c>
      <c r="IE4" s="9">
        <v>75</v>
      </c>
      <c r="IF4" s="9">
        <v>75</v>
      </c>
      <c r="IG4" s="9">
        <v>75</v>
      </c>
      <c r="IH4" s="9">
        <v>75</v>
      </c>
      <c r="II4" s="9">
        <v>76</v>
      </c>
      <c r="IJ4" s="9">
        <v>76</v>
      </c>
      <c r="IK4" s="9">
        <v>76</v>
      </c>
      <c r="IL4" s="9">
        <v>77</v>
      </c>
      <c r="IM4" s="9">
        <v>77</v>
      </c>
      <c r="IN4" s="9">
        <v>78</v>
      </c>
      <c r="IO4" s="9">
        <v>78</v>
      </c>
      <c r="IP4" s="9">
        <v>80</v>
      </c>
      <c r="IQ4" s="9">
        <v>80</v>
      </c>
      <c r="IR4" s="9">
        <v>83</v>
      </c>
      <c r="IS4" s="9">
        <v>83</v>
      </c>
      <c r="IT4" s="9">
        <v>83</v>
      </c>
      <c r="IU4" s="9">
        <v>83</v>
      </c>
      <c r="IV4" s="9">
        <v>84</v>
      </c>
      <c r="IW4" s="9">
        <v>84</v>
      </c>
      <c r="IX4" s="9">
        <v>84</v>
      </c>
      <c r="IY4" s="9">
        <v>84</v>
      </c>
      <c r="IZ4" s="9">
        <v>86</v>
      </c>
      <c r="JA4" s="9">
        <v>86</v>
      </c>
      <c r="JB4" s="9">
        <v>87</v>
      </c>
      <c r="JC4" s="9">
        <v>87</v>
      </c>
      <c r="JD4" s="9">
        <v>89</v>
      </c>
      <c r="JE4" s="9">
        <v>89</v>
      </c>
      <c r="JF4" s="9">
        <v>90</v>
      </c>
      <c r="JG4" s="9">
        <v>90</v>
      </c>
      <c r="JH4" s="9">
        <v>94</v>
      </c>
      <c r="JI4" s="9" t="s">
        <v>683</v>
      </c>
      <c r="JJ4" s="71"/>
      <c r="JK4" s="41" t="s">
        <v>645</v>
      </c>
      <c r="JL4" s="41" t="s">
        <v>645</v>
      </c>
      <c r="JM4" s="41" t="s">
        <v>655</v>
      </c>
      <c r="JN4" s="9" t="s">
        <v>2517</v>
      </c>
    </row>
    <row r="5" spans="1:288" ht="25.5" x14ac:dyDescent="0.25">
      <c r="A5" s="4"/>
      <c r="B5" s="9" t="s">
        <v>583</v>
      </c>
      <c r="C5" s="9" t="s">
        <v>583</v>
      </c>
      <c r="D5" s="9" t="s">
        <v>583</v>
      </c>
      <c r="E5" s="9" t="s">
        <v>583</v>
      </c>
      <c r="F5" s="9" t="s">
        <v>583</v>
      </c>
      <c r="G5" s="9" t="s">
        <v>583</v>
      </c>
      <c r="H5" s="9" t="s">
        <v>623</v>
      </c>
      <c r="I5" s="9" t="s">
        <v>628</v>
      </c>
      <c r="J5" s="9" t="s">
        <v>628</v>
      </c>
      <c r="K5" s="9" t="s">
        <v>594</v>
      </c>
      <c r="L5" s="9" t="s">
        <v>594</v>
      </c>
      <c r="M5" s="9" t="s">
        <v>594</v>
      </c>
      <c r="N5" s="9" t="s">
        <v>642</v>
      </c>
      <c r="O5" s="9" t="s">
        <v>642</v>
      </c>
      <c r="P5" s="9" t="s">
        <v>642</v>
      </c>
      <c r="Q5" s="9" t="s">
        <v>642</v>
      </c>
      <c r="R5" s="9" t="s">
        <v>642</v>
      </c>
      <c r="S5" s="9" t="s">
        <v>595</v>
      </c>
      <c r="T5" s="9" t="s">
        <v>595</v>
      </c>
      <c r="U5" s="9" t="s">
        <v>595</v>
      </c>
      <c r="V5" s="9" t="s">
        <v>595</v>
      </c>
      <c r="W5" s="9" t="s">
        <v>595</v>
      </c>
      <c r="X5" s="9" t="s">
        <v>595</v>
      </c>
      <c r="Y5" s="9" t="s">
        <v>595</v>
      </c>
      <c r="Z5" s="9" t="s">
        <v>595</v>
      </c>
      <c r="AA5" s="9" t="s">
        <v>595</v>
      </c>
      <c r="AB5" s="9" t="s">
        <v>595</v>
      </c>
      <c r="AC5" s="9" t="s">
        <v>595</v>
      </c>
      <c r="AD5" s="9" t="s">
        <v>595</v>
      </c>
      <c r="AE5" s="9" t="s">
        <v>595</v>
      </c>
      <c r="AF5" s="9" t="s">
        <v>595</v>
      </c>
      <c r="AG5" s="9" t="s">
        <v>595</v>
      </c>
      <c r="AH5" s="9" t="s">
        <v>595</v>
      </c>
      <c r="AI5" s="9" t="s">
        <v>595</v>
      </c>
      <c r="AJ5" s="9" t="s">
        <v>595</v>
      </c>
      <c r="AK5" s="9" t="s">
        <v>595</v>
      </c>
      <c r="AL5" s="9" t="s">
        <v>595</v>
      </c>
      <c r="AM5" s="9" t="s">
        <v>595</v>
      </c>
      <c r="AN5" s="9" t="s">
        <v>595</v>
      </c>
      <c r="AO5" s="9" t="s">
        <v>595</v>
      </c>
      <c r="AP5" s="9" t="s">
        <v>595</v>
      </c>
      <c r="AQ5" s="9" t="s">
        <v>595</v>
      </c>
      <c r="AR5" s="9" t="s">
        <v>595</v>
      </c>
      <c r="AS5" s="9" t="s">
        <v>618</v>
      </c>
      <c r="AT5" s="9" t="s">
        <v>674</v>
      </c>
      <c r="AU5" s="9" t="s">
        <v>674</v>
      </c>
      <c r="AV5" s="9" t="s">
        <v>674</v>
      </c>
      <c r="AW5" s="9" t="s">
        <v>617</v>
      </c>
      <c r="AX5" s="9" t="s">
        <v>617</v>
      </c>
      <c r="AY5" s="9" t="s">
        <v>617</v>
      </c>
      <c r="AZ5" s="9" t="s">
        <v>617</v>
      </c>
      <c r="BA5" s="9" t="s">
        <v>617</v>
      </c>
      <c r="BB5" s="9" t="s">
        <v>675</v>
      </c>
      <c r="BC5" s="9" t="s">
        <v>675</v>
      </c>
      <c r="BD5" s="9" t="s">
        <v>675</v>
      </c>
      <c r="BE5" s="9" t="s">
        <v>675</v>
      </c>
      <c r="BF5" s="9" t="s">
        <v>675</v>
      </c>
      <c r="BG5" s="9" t="s">
        <v>675</v>
      </c>
      <c r="BH5" s="9" t="s">
        <v>675</v>
      </c>
      <c r="BI5" s="9" t="s">
        <v>675</v>
      </c>
      <c r="BJ5" s="9" t="s">
        <v>675</v>
      </c>
      <c r="BK5" s="9" t="s">
        <v>675</v>
      </c>
      <c r="BL5" s="9" t="s">
        <v>675</v>
      </c>
      <c r="BM5" s="9" t="s">
        <v>675</v>
      </c>
      <c r="BN5" s="9" t="s">
        <v>585</v>
      </c>
      <c r="BO5" s="9" t="s">
        <v>585</v>
      </c>
      <c r="BP5" s="9" t="s">
        <v>657</v>
      </c>
      <c r="BQ5" s="9" t="s">
        <v>657</v>
      </c>
      <c r="BR5" s="9" t="s">
        <v>657</v>
      </c>
      <c r="BS5" s="9" t="s">
        <v>662</v>
      </c>
      <c r="BT5" s="9" t="s">
        <v>662</v>
      </c>
      <c r="BU5" s="9" t="s">
        <v>662</v>
      </c>
      <c r="BV5" s="9" t="s">
        <v>662</v>
      </c>
      <c r="BW5" s="9" t="s">
        <v>584</v>
      </c>
      <c r="BX5" s="9" t="s">
        <v>584</v>
      </c>
      <c r="BY5" s="9" t="s">
        <v>584</v>
      </c>
      <c r="BZ5" s="9" t="s">
        <v>672</v>
      </c>
      <c r="CA5" s="9" t="s">
        <v>672</v>
      </c>
      <c r="CB5" s="9" t="s">
        <v>672</v>
      </c>
      <c r="CC5" s="9" t="s">
        <v>672</v>
      </c>
      <c r="CD5" s="9" t="s">
        <v>672</v>
      </c>
      <c r="CE5" s="9" t="s">
        <v>672</v>
      </c>
      <c r="CF5" s="9" t="s">
        <v>672</v>
      </c>
      <c r="CG5" s="9" t="s">
        <v>672</v>
      </c>
      <c r="CH5" s="9" t="s">
        <v>671</v>
      </c>
      <c r="CI5" s="9" t="s">
        <v>671</v>
      </c>
      <c r="CJ5" s="9" t="s">
        <v>671</v>
      </c>
      <c r="CK5" s="9" t="s">
        <v>671</v>
      </c>
      <c r="CL5" s="9" t="s">
        <v>671</v>
      </c>
      <c r="CM5" s="9" t="s">
        <v>671</v>
      </c>
      <c r="CN5" s="9" t="s">
        <v>592</v>
      </c>
      <c r="CO5" s="9" t="s">
        <v>592</v>
      </c>
      <c r="CP5" s="9" t="s">
        <v>582</v>
      </c>
      <c r="CQ5" s="9" t="s">
        <v>676</v>
      </c>
      <c r="CR5" s="9" t="s">
        <v>676</v>
      </c>
      <c r="CS5" s="9" t="s">
        <v>636</v>
      </c>
      <c r="CT5" s="9" t="s">
        <v>636</v>
      </c>
      <c r="CU5" s="9" t="s">
        <v>636</v>
      </c>
      <c r="CV5" s="9" t="s">
        <v>588</v>
      </c>
      <c r="CW5" s="9" t="s">
        <v>588</v>
      </c>
      <c r="CX5" s="9" t="s">
        <v>581</v>
      </c>
      <c r="CY5" s="9" t="s">
        <v>581</v>
      </c>
      <c r="CZ5" s="9" t="s">
        <v>581</v>
      </c>
      <c r="DA5" s="9" t="s">
        <v>581</v>
      </c>
      <c r="DB5" s="9" t="s">
        <v>647</v>
      </c>
      <c r="DC5" s="9" t="s">
        <v>647</v>
      </c>
      <c r="DD5" s="9" t="s">
        <v>647</v>
      </c>
      <c r="DE5" s="9" t="s">
        <v>647</v>
      </c>
      <c r="DF5" s="9" t="s">
        <v>647</v>
      </c>
      <c r="DG5" s="9" t="s">
        <v>647</v>
      </c>
      <c r="DH5" s="9" t="s">
        <v>647</v>
      </c>
      <c r="DI5" s="9" t="s">
        <v>647</v>
      </c>
      <c r="DJ5" s="9" t="s">
        <v>668</v>
      </c>
      <c r="DK5" s="9" t="s">
        <v>668</v>
      </c>
      <c r="DL5" s="9" t="s">
        <v>659</v>
      </c>
      <c r="DM5" s="9" t="s">
        <v>659</v>
      </c>
      <c r="DN5" s="9" t="s">
        <v>659</v>
      </c>
      <c r="DO5" s="9" t="s">
        <v>659</v>
      </c>
      <c r="DP5" s="9" t="s">
        <v>659</v>
      </c>
      <c r="DQ5" s="9" t="s">
        <v>659</v>
      </c>
      <c r="DR5" s="9" t="s">
        <v>659</v>
      </c>
      <c r="DS5" s="9" t="s">
        <v>677</v>
      </c>
      <c r="DT5" s="9" t="s">
        <v>677</v>
      </c>
      <c r="DU5" s="9" t="s">
        <v>677</v>
      </c>
      <c r="DV5" s="9" t="s">
        <v>677</v>
      </c>
      <c r="DW5" s="9" t="s">
        <v>677</v>
      </c>
      <c r="DX5" s="9" t="s">
        <v>677</v>
      </c>
      <c r="DY5" s="9" t="s">
        <v>677</v>
      </c>
      <c r="DZ5" s="9" t="s">
        <v>616</v>
      </c>
      <c r="EA5" s="9" t="s">
        <v>616</v>
      </c>
      <c r="EB5" s="9" t="s">
        <v>589</v>
      </c>
      <c r="EC5" s="9" t="s">
        <v>589</v>
      </c>
      <c r="ED5" s="9" t="s">
        <v>626</v>
      </c>
      <c r="EE5" s="9" t="s">
        <v>626</v>
      </c>
      <c r="EF5" s="9" t="s">
        <v>596</v>
      </c>
      <c r="EG5" s="9" t="s">
        <v>596</v>
      </c>
      <c r="EH5" s="9" t="s">
        <v>596</v>
      </c>
      <c r="EI5" s="9" t="s">
        <v>596</v>
      </c>
      <c r="EJ5" s="9" t="s">
        <v>596</v>
      </c>
      <c r="EK5" s="9" t="s">
        <v>596</v>
      </c>
      <c r="EL5" s="9" t="s">
        <v>596</v>
      </c>
      <c r="EM5" s="9" t="s">
        <v>596</v>
      </c>
      <c r="EN5" s="9" t="s">
        <v>596</v>
      </c>
      <c r="EO5" s="9" t="s">
        <v>596</v>
      </c>
      <c r="EP5" s="9" t="s">
        <v>635</v>
      </c>
      <c r="EQ5" s="9" t="s">
        <v>635</v>
      </c>
      <c r="ER5" s="9" t="s">
        <v>666</v>
      </c>
      <c r="ES5" s="9" t="s">
        <v>666</v>
      </c>
      <c r="ET5" s="9" t="s">
        <v>621</v>
      </c>
      <c r="EU5" s="9" t="s">
        <v>621</v>
      </c>
      <c r="EV5" s="9" t="s">
        <v>614</v>
      </c>
      <c r="EW5" s="9" t="s">
        <v>614</v>
      </c>
      <c r="EX5" s="9" t="s">
        <v>609</v>
      </c>
      <c r="EY5" s="9" t="s">
        <v>609</v>
      </c>
      <c r="EZ5" s="9" t="s">
        <v>609</v>
      </c>
      <c r="FA5" s="9" t="s">
        <v>611</v>
      </c>
      <c r="FB5" s="9" t="s">
        <v>611</v>
      </c>
      <c r="FC5" s="9" t="s">
        <v>664</v>
      </c>
      <c r="FD5" s="9" t="s">
        <v>664</v>
      </c>
      <c r="FE5" s="9" t="s">
        <v>656</v>
      </c>
      <c r="FF5" s="9" t="s">
        <v>656</v>
      </c>
      <c r="FG5" s="9" t="s">
        <v>678</v>
      </c>
      <c r="FH5" s="9" t="s">
        <v>678</v>
      </c>
      <c r="FI5" s="9" t="s">
        <v>590</v>
      </c>
      <c r="FJ5" s="9" t="s">
        <v>615</v>
      </c>
      <c r="FK5" s="9" t="s">
        <v>615</v>
      </c>
      <c r="FL5" s="9" t="s">
        <v>620</v>
      </c>
      <c r="FM5" s="9" t="s">
        <v>620</v>
      </c>
      <c r="FN5" s="9" t="s">
        <v>620</v>
      </c>
      <c r="FO5" s="9" t="s">
        <v>620</v>
      </c>
      <c r="FP5" s="9" t="s">
        <v>608</v>
      </c>
      <c r="FQ5" s="9" t="s">
        <v>608</v>
      </c>
      <c r="FR5" s="9" t="s">
        <v>586</v>
      </c>
      <c r="FS5" s="9" t="s">
        <v>586</v>
      </c>
      <c r="FT5" s="9" t="s">
        <v>586</v>
      </c>
      <c r="FU5" s="9" t="s">
        <v>586</v>
      </c>
      <c r="FV5" s="9" t="s">
        <v>586</v>
      </c>
      <c r="FW5" s="9" t="s">
        <v>586</v>
      </c>
      <c r="FX5" s="9" t="s">
        <v>605</v>
      </c>
      <c r="FY5" s="9" t="s">
        <v>605</v>
      </c>
      <c r="FZ5" s="9" t="s">
        <v>610</v>
      </c>
      <c r="GA5" s="9" t="s">
        <v>610</v>
      </c>
      <c r="GB5" s="9" t="s">
        <v>610</v>
      </c>
      <c r="GC5" s="9" t="s">
        <v>599</v>
      </c>
      <c r="GD5" s="9" t="s">
        <v>599</v>
      </c>
      <c r="GE5" s="9" t="s">
        <v>630</v>
      </c>
      <c r="GF5" s="9" t="s">
        <v>630</v>
      </c>
      <c r="GG5" s="9" t="s">
        <v>679</v>
      </c>
      <c r="GH5" s="9" t="s">
        <v>679</v>
      </c>
      <c r="GI5" s="9" t="s">
        <v>593</v>
      </c>
      <c r="GJ5" s="9" t="s">
        <v>593</v>
      </c>
      <c r="GK5" s="9" t="s">
        <v>593</v>
      </c>
      <c r="GL5" s="9" t="s">
        <v>591</v>
      </c>
      <c r="GM5" s="9" t="s">
        <v>591</v>
      </c>
      <c r="GN5" s="9" t="s">
        <v>591</v>
      </c>
      <c r="GO5" s="9" t="s">
        <v>612</v>
      </c>
      <c r="GP5" s="9" t="s">
        <v>612</v>
      </c>
      <c r="GQ5" s="9" t="s">
        <v>612</v>
      </c>
      <c r="GR5" s="9" t="s">
        <v>612</v>
      </c>
      <c r="GS5" s="9" t="s">
        <v>1883</v>
      </c>
      <c r="GT5" s="9" t="s">
        <v>673</v>
      </c>
      <c r="GU5" s="9" t="s">
        <v>673</v>
      </c>
      <c r="GV5" s="9" t="s">
        <v>673</v>
      </c>
      <c r="GW5" s="9" t="s">
        <v>673</v>
      </c>
      <c r="GX5" s="9" t="s">
        <v>624</v>
      </c>
      <c r="GY5" s="9" t="s">
        <v>624</v>
      </c>
      <c r="GZ5" s="9" t="s">
        <v>624</v>
      </c>
      <c r="HA5" s="9" t="s">
        <v>607</v>
      </c>
      <c r="HB5" s="9" t="s">
        <v>607</v>
      </c>
      <c r="HC5" s="9" t="s">
        <v>601</v>
      </c>
      <c r="HD5" s="9" t="s">
        <v>601</v>
      </c>
      <c r="HE5" s="9" t="s">
        <v>601</v>
      </c>
      <c r="HF5" s="9" t="s">
        <v>622</v>
      </c>
      <c r="HG5" s="9" t="s">
        <v>601</v>
      </c>
      <c r="HH5" s="9" t="s">
        <v>601</v>
      </c>
      <c r="HI5" s="9" t="s">
        <v>637</v>
      </c>
      <c r="HJ5" s="9" t="s">
        <v>637</v>
      </c>
      <c r="HK5" s="9" t="s">
        <v>602</v>
      </c>
      <c r="HL5" s="9" t="s">
        <v>602</v>
      </c>
      <c r="HM5" s="9" t="s">
        <v>602</v>
      </c>
      <c r="HN5" s="9" t="s">
        <v>603</v>
      </c>
      <c r="HO5" s="9" t="s">
        <v>587</v>
      </c>
      <c r="HP5" s="9" t="s">
        <v>587</v>
      </c>
      <c r="HQ5" s="9" t="s">
        <v>587</v>
      </c>
      <c r="HR5" s="9" t="s">
        <v>587</v>
      </c>
      <c r="HS5" s="9" t="s">
        <v>587</v>
      </c>
      <c r="HT5" s="9" t="s">
        <v>587</v>
      </c>
      <c r="HU5" s="9" t="s">
        <v>587</v>
      </c>
      <c r="HV5" s="9" t="s">
        <v>587</v>
      </c>
      <c r="HW5" s="9" t="s">
        <v>587</v>
      </c>
      <c r="HX5" s="9" t="s">
        <v>619</v>
      </c>
      <c r="HY5" s="9" t="s">
        <v>619</v>
      </c>
      <c r="HZ5" s="9" t="s">
        <v>619</v>
      </c>
      <c r="IA5" s="9" t="s">
        <v>619</v>
      </c>
      <c r="IB5" s="9" t="s">
        <v>619</v>
      </c>
      <c r="IC5" s="9" t="s">
        <v>619</v>
      </c>
      <c r="ID5" s="9" t="s">
        <v>619</v>
      </c>
      <c r="IE5" s="9" t="s">
        <v>680</v>
      </c>
      <c r="IF5" s="9" t="s">
        <v>680</v>
      </c>
      <c r="IG5" s="9" t="s">
        <v>680</v>
      </c>
      <c r="IH5" s="9" t="s">
        <v>680</v>
      </c>
      <c r="II5" s="9" t="s">
        <v>598</v>
      </c>
      <c r="IJ5" s="9" t="s">
        <v>598</v>
      </c>
      <c r="IK5" s="9" t="s">
        <v>598</v>
      </c>
      <c r="IL5" s="9" t="s">
        <v>604</v>
      </c>
      <c r="IM5" s="9" t="s">
        <v>604</v>
      </c>
      <c r="IN5" s="9" t="s">
        <v>627</v>
      </c>
      <c r="IO5" s="9" t="s">
        <v>627</v>
      </c>
      <c r="IP5" s="9" t="s">
        <v>629</v>
      </c>
      <c r="IQ5" s="9" t="s">
        <v>629</v>
      </c>
      <c r="IR5" s="9" t="s">
        <v>681</v>
      </c>
      <c r="IS5" s="9" t="s">
        <v>681</v>
      </c>
      <c r="IT5" s="9" t="s">
        <v>681</v>
      </c>
      <c r="IU5" s="9" t="s">
        <v>681</v>
      </c>
      <c r="IV5" s="9" t="s">
        <v>649</v>
      </c>
      <c r="IW5" s="9" t="s">
        <v>649</v>
      </c>
      <c r="IX5" s="9" t="s">
        <v>649</v>
      </c>
      <c r="IY5" s="9" t="s">
        <v>649</v>
      </c>
      <c r="IZ5" s="9" t="s">
        <v>667</v>
      </c>
      <c r="JA5" s="9" t="s">
        <v>667</v>
      </c>
      <c r="JB5" s="9" t="s">
        <v>600</v>
      </c>
      <c r="JC5" s="9" t="s">
        <v>600</v>
      </c>
      <c r="JD5" s="9" t="s">
        <v>682</v>
      </c>
      <c r="JE5" s="9" t="s">
        <v>682</v>
      </c>
      <c r="JF5" s="9" t="s">
        <v>632</v>
      </c>
      <c r="JG5" s="9" t="s">
        <v>632</v>
      </c>
      <c r="JH5" s="9" t="s">
        <v>1365</v>
      </c>
      <c r="JJ5" s="71"/>
      <c r="JK5" s="42"/>
      <c r="JL5" s="42"/>
      <c r="JM5" s="42"/>
    </row>
    <row r="6" spans="1:288" x14ac:dyDescent="0.25">
      <c r="A6" s="7" t="s">
        <v>12</v>
      </c>
      <c r="B6" s="9" t="s">
        <v>116</v>
      </c>
      <c r="C6" s="9" t="s">
        <v>116</v>
      </c>
      <c r="D6" s="9" t="s">
        <v>116</v>
      </c>
      <c r="E6" s="9" t="s">
        <v>116</v>
      </c>
      <c r="F6" s="9" t="s">
        <v>116</v>
      </c>
      <c r="G6" s="9" t="s">
        <v>116</v>
      </c>
      <c r="H6" s="9" t="s">
        <v>116</v>
      </c>
      <c r="I6" s="9" t="s">
        <v>116</v>
      </c>
      <c r="J6" s="9" t="s">
        <v>116</v>
      </c>
      <c r="K6" s="9" t="s">
        <v>116</v>
      </c>
      <c r="L6" s="9" t="s">
        <v>116</v>
      </c>
      <c r="M6" s="9" t="s">
        <v>116</v>
      </c>
      <c r="N6" s="9" t="s">
        <v>116</v>
      </c>
      <c r="O6" s="9" t="s">
        <v>116</v>
      </c>
      <c r="P6" s="9" t="s">
        <v>116</v>
      </c>
      <c r="Q6" s="9" t="s">
        <v>116</v>
      </c>
      <c r="R6" s="9" t="s">
        <v>116</v>
      </c>
      <c r="S6" s="9" t="s">
        <v>116</v>
      </c>
      <c r="T6" s="9" t="s">
        <v>116</v>
      </c>
      <c r="U6" s="9" t="s">
        <v>116</v>
      </c>
      <c r="V6" s="9" t="s">
        <v>116</v>
      </c>
      <c r="W6" s="9" t="s">
        <v>116</v>
      </c>
      <c r="X6" s="9" t="s">
        <v>116</v>
      </c>
      <c r="Y6" s="9" t="s">
        <v>116</v>
      </c>
      <c r="Z6" s="9" t="s">
        <v>116</v>
      </c>
      <c r="AA6" s="9" t="s">
        <v>116</v>
      </c>
      <c r="AB6" s="9" t="s">
        <v>116</v>
      </c>
      <c r="AC6" s="9" t="s">
        <v>116</v>
      </c>
      <c r="AD6" s="9" t="s">
        <v>116</v>
      </c>
      <c r="AE6" s="9" t="s">
        <v>116</v>
      </c>
      <c r="AF6" s="9" t="s">
        <v>116</v>
      </c>
      <c r="AG6" s="9" t="s">
        <v>116</v>
      </c>
      <c r="AH6" s="9" t="s">
        <v>116</v>
      </c>
      <c r="AI6" s="9" t="s">
        <v>116</v>
      </c>
      <c r="AJ6" s="9" t="s">
        <v>116</v>
      </c>
      <c r="AK6" s="9" t="s">
        <v>116</v>
      </c>
      <c r="AL6" s="9" t="s">
        <v>116</v>
      </c>
      <c r="AM6" s="9" t="s">
        <v>116</v>
      </c>
      <c r="AN6" s="9" t="s">
        <v>116</v>
      </c>
      <c r="AO6" s="9" t="s">
        <v>116</v>
      </c>
      <c r="AP6" s="9" t="s">
        <v>116</v>
      </c>
      <c r="AQ6" s="9" t="s">
        <v>116</v>
      </c>
      <c r="AR6" s="9" t="s">
        <v>116</v>
      </c>
      <c r="AS6" s="9" t="s">
        <v>116</v>
      </c>
      <c r="AT6" s="9" t="s">
        <v>116</v>
      </c>
      <c r="AU6" s="9" t="s">
        <v>116</v>
      </c>
      <c r="AV6" s="9" t="s">
        <v>116</v>
      </c>
      <c r="AW6" s="9" t="s">
        <v>116</v>
      </c>
      <c r="AX6" s="9" t="s">
        <v>116</v>
      </c>
      <c r="AY6" s="9" t="s">
        <v>116</v>
      </c>
      <c r="AZ6" s="9" t="s">
        <v>116</v>
      </c>
      <c r="BA6" s="9" t="s">
        <v>116</v>
      </c>
      <c r="BB6" s="9" t="s">
        <v>116</v>
      </c>
      <c r="BC6" s="9" t="s">
        <v>116</v>
      </c>
      <c r="BD6" s="9" t="s">
        <v>116</v>
      </c>
      <c r="BE6" s="9" t="s">
        <v>116</v>
      </c>
      <c r="BF6" s="9" t="s">
        <v>116</v>
      </c>
      <c r="BG6" s="9" t="s">
        <v>116</v>
      </c>
      <c r="BH6" s="9" t="s">
        <v>116</v>
      </c>
      <c r="BI6" s="9" t="s">
        <v>116</v>
      </c>
      <c r="BJ6" s="9" t="s">
        <v>116</v>
      </c>
      <c r="BK6" s="9" t="s">
        <v>116</v>
      </c>
      <c r="BL6" s="9" t="s">
        <v>116</v>
      </c>
      <c r="BM6" s="9" t="s">
        <v>116</v>
      </c>
      <c r="BN6" s="9" t="s">
        <v>116</v>
      </c>
      <c r="BO6" s="9" t="s">
        <v>116</v>
      </c>
      <c r="BP6" s="9" t="s">
        <v>116</v>
      </c>
      <c r="BQ6" s="9" t="s">
        <v>116</v>
      </c>
      <c r="BR6" s="9" t="s">
        <v>116</v>
      </c>
      <c r="BS6" s="9" t="s">
        <v>116</v>
      </c>
      <c r="BT6" s="9" t="s">
        <v>116</v>
      </c>
      <c r="BU6" s="9" t="s">
        <v>116</v>
      </c>
      <c r="BV6" s="9" t="s">
        <v>116</v>
      </c>
      <c r="BW6" s="9" t="s">
        <v>116</v>
      </c>
      <c r="BX6" s="9" t="s">
        <v>116</v>
      </c>
      <c r="BY6" s="9" t="s">
        <v>116</v>
      </c>
      <c r="BZ6" s="9" t="s">
        <v>116</v>
      </c>
      <c r="CA6" s="9" t="s">
        <v>116</v>
      </c>
      <c r="CB6" s="9" t="s">
        <v>116</v>
      </c>
      <c r="CC6" s="9" t="s">
        <v>116</v>
      </c>
      <c r="CD6" s="9" t="s">
        <v>116</v>
      </c>
      <c r="CE6" s="9" t="s">
        <v>116</v>
      </c>
      <c r="CF6" s="9" t="s">
        <v>116</v>
      </c>
      <c r="CG6" s="9" t="s">
        <v>116</v>
      </c>
      <c r="CH6" s="9" t="s">
        <v>116</v>
      </c>
      <c r="CI6" s="9" t="s">
        <v>116</v>
      </c>
      <c r="CJ6" s="9" t="s">
        <v>116</v>
      </c>
      <c r="CK6" s="9" t="s">
        <v>116</v>
      </c>
      <c r="CL6" s="9" t="s">
        <v>116</v>
      </c>
      <c r="CM6" s="9" t="s">
        <v>116</v>
      </c>
      <c r="CN6" s="9" t="s">
        <v>116</v>
      </c>
      <c r="CO6" s="9" t="s">
        <v>116</v>
      </c>
      <c r="CP6" s="9" t="s">
        <v>116</v>
      </c>
      <c r="CQ6" s="9" t="s">
        <v>116</v>
      </c>
      <c r="CR6" s="9" t="s">
        <v>116</v>
      </c>
      <c r="CS6" s="9" t="s">
        <v>116</v>
      </c>
      <c r="CT6" s="9" t="s">
        <v>116</v>
      </c>
      <c r="CU6" s="9" t="s">
        <v>116</v>
      </c>
      <c r="CV6" s="9" t="s">
        <v>116</v>
      </c>
      <c r="CW6" s="9" t="s">
        <v>116</v>
      </c>
      <c r="CX6" s="9" t="s">
        <v>116</v>
      </c>
      <c r="CY6" s="9" t="s">
        <v>116</v>
      </c>
      <c r="CZ6" s="9" t="s">
        <v>116</v>
      </c>
      <c r="DA6" s="9" t="s">
        <v>116</v>
      </c>
      <c r="DB6" s="9" t="s">
        <v>116</v>
      </c>
      <c r="DC6" s="9" t="s">
        <v>116</v>
      </c>
      <c r="DD6" s="9" t="s">
        <v>116</v>
      </c>
      <c r="DE6" s="9" t="s">
        <v>116</v>
      </c>
      <c r="DF6" s="9" t="s">
        <v>116</v>
      </c>
      <c r="DG6" s="9" t="s">
        <v>116</v>
      </c>
      <c r="DH6" s="9" t="s">
        <v>116</v>
      </c>
      <c r="DI6" s="9" t="s">
        <v>116</v>
      </c>
      <c r="DJ6" s="9" t="s">
        <v>116</v>
      </c>
      <c r="DK6" s="9" t="s">
        <v>116</v>
      </c>
      <c r="DL6" s="9" t="s">
        <v>116</v>
      </c>
      <c r="DM6" s="9" t="s">
        <v>116</v>
      </c>
      <c r="DN6" s="9" t="s">
        <v>116</v>
      </c>
      <c r="DO6" s="9" t="s">
        <v>116</v>
      </c>
      <c r="DP6" s="9" t="s">
        <v>116</v>
      </c>
      <c r="DQ6" s="9" t="s">
        <v>116</v>
      </c>
      <c r="DR6" s="9" t="s">
        <v>116</v>
      </c>
      <c r="DS6" s="9" t="s">
        <v>116</v>
      </c>
      <c r="DT6" s="9" t="s">
        <v>116</v>
      </c>
      <c r="DU6" s="9" t="s">
        <v>116</v>
      </c>
      <c r="DV6" s="9" t="s">
        <v>116</v>
      </c>
      <c r="DW6" s="9" t="s">
        <v>116</v>
      </c>
      <c r="DX6" s="9" t="s">
        <v>116</v>
      </c>
      <c r="DY6" s="9" t="s">
        <v>116</v>
      </c>
      <c r="DZ6" s="9" t="s">
        <v>116</v>
      </c>
      <c r="EA6" s="9" t="s">
        <v>116</v>
      </c>
      <c r="EB6" s="9" t="s">
        <v>116</v>
      </c>
      <c r="EC6" s="9" t="s">
        <v>116</v>
      </c>
      <c r="ED6" s="9" t="s">
        <v>116</v>
      </c>
      <c r="EE6" s="9" t="s">
        <v>116</v>
      </c>
      <c r="EF6" s="9" t="s">
        <v>116</v>
      </c>
      <c r="EG6" s="9" t="s">
        <v>116</v>
      </c>
      <c r="EH6" s="9" t="s">
        <v>116</v>
      </c>
      <c r="EI6" s="9" t="s">
        <v>116</v>
      </c>
      <c r="EJ6" s="9" t="s">
        <v>116</v>
      </c>
      <c r="EK6" s="9" t="s">
        <v>116</v>
      </c>
      <c r="EL6" s="9" t="s">
        <v>116</v>
      </c>
      <c r="EM6" s="9" t="s">
        <v>116</v>
      </c>
      <c r="EN6" s="9" t="s">
        <v>116</v>
      </c>
      <c r="EO6" s="9" t="s">
        <v>116</v>
      </c>
      <c r="EP6" s="9" t="s">
        <v>116</v>
      </c>
      <c r="EQ6" s="9" t="s">
        <v>116</v>
      </c>
      <c r="ER6" s="9" t="s">
        <v>116</v>
      </c>
      <c r="ES6" s="9" t="s">
        <v>116</v>
      </c>
      <c r="ET6" s="9" t="s">
        <v>116</v>
      </c>
      <c r="EU6" s="9" t="s">
        <v>116</v>
      </c>
      <c r="EV6" s="9" t="s">
        <v>116</v>
      </c>
      <c r="EW6" s="9" t="s">
        <v>116</v>
      </c>
      <c r="EX6" s="9" t="s">
        <v>116</v>
      </c>
      <c r="EY6" s="9" t="s">
        <v>116</v>
      </c>
      <c r="EZ6" s="9" t="s">
        <v>116</v>
      </c>
      <c r="FA6" s="9" t="s">
        <v>116</v>
      </c>
      <c r="FB6" s="9" t="s">
        <v>116</v>
      </c>
      <c r="FC6" s="9" t="s">
        <v>116</v>
      </c>
      <c r="FD6" s="9" t="s">
        <v>116</v>
      </c>
      <c r="FE6" s="9" t="s">
        <v>116</v>
      </c>
      <c r="FF6" s="9" t="s">
        <v>116</v>
      </c>
      <c r="FG6" s="9" t="s">
        <v>116</v>
      </c>
      <c r="FH6" s="9" t="s">
        <v>116</v>
      </c>
      <c r="FI6" s="9" t="s">
        <v>116</v>
      </c>
      <c r="FJ6" s="9" t="s">
        <v>116</v>
      </c>
      <c r="FK6" s="9" t="s">
        <v>116</v>
      </c>
      <c r="FL6" s="9" t="s">
        <v>116</v>
      </c>
      <c r="FM6" s="9" t="s">
        <v>116</v>
      </c>
      <c r="FN6" s="9" t="s">
        <v>116</v>
      </c>
      <c r="FO6" s="9" t="s">
        <v>116</v>
      </c>
      <c r="FP6" s="9" t="s">
        <v>116</v>
      </c>
      <c r="FQ6" s="9" t="s">
        <v>116</v>
      </c>
      <c r="FR6" s="9" t="s">
        <v>116</v>
      </c>
      <c r="FS6" s="9" t="s">
        <v>116</v>
      </c>
      <c r="FT6" s="9" t="s">
        <v>116</v>
      </c>
      <c r="FU6" s="9" t="s">
        <v>116</v>
      </c>
      <c r="FV6" s="9" t="s">
        <v>116</v>
      </c>
      <c r="FW6" s="9" t="s">
        <v>116</v>
      </c>
      <c r="FX6" s="9" t="s">
        <v>116</v>
      </c>
      <c r="FY6" s="9" t="s">
        <v>116</v>
      </c>
      <c r="FZ6" s="9" t="s">
        <v>116</v>
      </c>
      <c r="GA6" s="9" t="s">
        <v>116</v>
      </c>
      <c r="GB6" s="9" t="s">
        <v>116</v>
      </c>
      <c r="GC6" s="9" t="s">
        <v>116</v>
      </c>
      <c r="GD6" s="9" t="s">
        <v>116</v>
      </c>
      <c r="GE6" s="9" t="s">
        <v>116</v>
      </c>
      <c r="GF6" s="9" t="s">
        <v>116</v>
      </c>
      <c r="GG6" s="9" t="s">
        <v>116</v>
      </c>
      <c r="GH6" s="9" t="s">
        <v>116</v>
      </c>
      <c r="GI6" s="9" t="s">
        <v>116</v>
      </c>
      <c r="GJ6" s="9" t="s">
        <v>116</v>
      </c>
      <c r="GK6" s="9" t="s">
        <v>116</v>
      </c>
      <c r="GL6" s="9" t="s">
        <v>116</v>
      </c>
      <c r="GM6" s="9" t="s">
        <v>116</v>
      </c>
      <c r="GN6" s="9" t="s">
        <v>116</v>
      </c>
      <c r="GO6" s="9" t="s">
        <v>116</v>
      </c>
      <c r="GP6" s="9" t="s">
        <v>116</v>
      </c>
      <c r="GQ6" s="9" t="s">
        <v>116</v>
      </c>
      <c r="GR6" s="9" t="s">
        <v>116</v>
      </c>
      <c r="GS6" s="9" t="s">
        <v>116</v>
      </c>
      <c r="GT6" s="9" t="s">
        <v>116</v>
      </c>
      <c r="GU6" s="9" t="s">
        <v>116</v>
      </c>
      <c r="GV6" s="9" t="s">
        <v>116</v>
      </c>
      <c r="GW6" s="9" t="s">
        <v>116</v>
      </c>
      <c r="GX6" s="9" t="s">
        <v>116</v>
      </c>
      <c r="GY6" s="9" t="s">
        <v>116</v>
      </c>
      <c r="GZ6" s="9" t="s">
        <v>116</v>
      </c>
      <c r="HA6" s="9" t="s">
        <v>116</v>
      </c>
      <c r="HB6" s="9" t="s">
        <v>116</v>
      </c>
      <c r="HC6" s="9" t="s">
        <v>116</v>
      </c>
      <c r="HD6" s="9" t="s">
        <v>116</v>
      </c>
      <c r="HE6" s="9" t="s">
        <v>116</v>
      </c>
      <c r="HF6" s="9" t="s">
        <v>116</v>
      </c>
      <c r="HG6" s="9" t="s">
        <v>116</v>
      </c>
      <c r="HH6" s="9" t="s">
        <v>116</v>
      </c>
      <c r="HI6" s="9" t="s">
        <v>116</v>
      </c>
      <c r="HJ6" s="9" t="s">
        <v>116</v>
      </c>
      <c r="HK6" s="9" t="s">
        <v>116</v>
      </c>
      <c r="HL6" s="9" t="s">
        <v>116</v>
      </c>
      <c r="HM6" s="9" t="s">
        <v>116</v>
      </c>
      <c r="HN6" s="9" t="s">
        <v>116</v>
      </c>
      <c r="HO6" s="9" t="s">
        <v>116</v>
      </c>
      <c r="HP6" s="9" t="s">
        <v>116</v>
      </c>
      <c r="HQ6" s="9" t="s">
        <v>116</v>
      </c>
      <c r="HR6" s="9" t="s">
        <v>116</v>
      </c>
      <c r="HS6" s="9" t="s">
        <v>116</v>
      </c>
      <c r="HT6" s="9" t="s">
        <v>116</v>
      </c>
      <c r="HU6" s="9" t="s">
        <v>116</v>
      </c>
      <c r="HV6" s="9" t="s">
        <v>116</v>
      </c>
      <c r="HW6" s="9" t="s">
        <v>116</v>
      </c>
      <c r="HX6" s="9" t="s">
        <v>116</v>
      </c>
      <c r="HY6" s="9" t="s">
        <v>116</v>
      </c>
      <c r="HZ6" s="9" t="s">
        <v>116</v>
      </c>
      <c r="IA6" s="9" t="s">
        <v>116</v>
      </c>
      <c r="IB6" s="9" t="s">
        <v>116</v>
      </c>
      <c r="IC6" s="9" t="s">
        <v>116</v>
      </c>
      <c r="ID6" s="9" t="s">
        <v>116</v>
      </c>
      <c r="IE6" s="9" t="s">
        <v>116</v>
      </c>
      <c r="IF6" s="9" t="s">
        <v>116</v>
      </c>
      <c r="IG6" s="9" t="s">
        <v>116</v>
      </c>
      <c r="IH6" s="9" t="s">
        <v>116</v>
      </c>
      <c r="II6" s="9" t="s">
        <v>116</v>
      </c>
      <c r="IJ6" s="9" t="s">
        <v>116</v>
      </c>
      <c r="IK6" s="9" t="s">
        <v>116</v>
      </c>
      <c r="IL6" s="9" t="s">
        <v>116</v>
      </c>
      <c r="IM6" s="9" t="s">
        <v>116</v>
      </c>
      <c r="IN6" s="9" t="s">
        <v>116</v>
      </c>
      <c r="IO6" s="9" t="s">
        <v>116</v>
      </c>
      <c r="IP6" s="9" t="s">
        <v>116</v>
      </c>
      <c r="IQ6" s="9" t="s">
        <v>116</v>
      </c>
      <c r="IR6" s="9" t="s">
        <v>116</v>
      </c>
      <c r="IS6" s="9" t="s">
        <v>116</v>
      </c>
      <c r="IT6" s="9" t="s">
        <v>116</v>
      </c>
      <c r="IU6" s="9" t="s">
        <v>116</v>
      </c>
      <c r="IV6" s="9" t="s">
        <v>116</v>
      </c>
      <c r="IW6" s="9" t="s">
        <v>116</v>
      </c>
      <c r="IX6" s="9" t="s">
        <v>116</v>
      </c>
      <c r="IY6" s="9" t="s">
        <v>116</v>
      </c>
      <c r="IZ6" s="9" t="s">
        <v>116</v>
      </c>
      <c r="JA6" s="9" t="s">
        <v>116</v>
      </c>
      <c r="JB6" s="9" t="s">
        <v>116</v>
      </c>
      <c r="JC6" s="9" t="s">
        <v>116</v>
      </c>
      <c r="JD6" s="9" t="s">
        <v>116</v>
      </c>
      <c r="JE6" s="9" t="s">
        <v>116</v>
      </c>
      <c r="JF6" s="9" t="s">
        <v>116</v>
      </c>
      <c r="JG6" s="9" t="s">
        <v>116</v>
      </c>
      <c r="JH6" s="9" t="s">
        <v>116</v>
      </c>
      <c r="JI6" s="9" t="s">
        <v>116</v>
      </c>
      <c r="JJ6" s="71"/>
      <c r="JK6" s="43" t="s">
        <v>644</v>
      </c>
      <c r="JL6" s="43" t="s">
        <v>644</v>
      </c>
      <c r="JM6" s="43" t="s">
        <v>644</v>
      </c>
      <c r="JN6" s="43" t="s">
        <v>644</v>
      </c>
    </row>
    <row r="7" spans="1:288" ht="38.25" x14ac:dyDescent="0.25">
      <c r="A7" s="7" t="s">
        <v>6</v>
      </c>
      <c r="B7" s="9" t="s">
        <v>1367</v>
      </c>
      <c r="C7" s="9" t="s">
        <v>1638</v>
      </c>
      <c r="D7" s="9" t="s">
        <v>1355</v>
      </c>
      <c r="E7" s="9" t="s">
        <v>1355</v>
      </c>
      <c r="F7" s="17" t="s">
        <v>210</v>
      </c>
      <c r="G7" s="17" t="s">
        <v>210</v>
      </c>
      <c r="H7" s="9" t="s">
        <v>1355</v>
      </c>
      <c r="I7" s="9" t="s">
        <v>1355</v>
      </c>
      <c r="J7" s="9" t="s">
        <v>1626</v>
      </c>
      <c r="K7" s="9" t="s">
        <v>1355</v>
      </c>
      <c r="L7" s="9" t="s">
        <v>1647</v>
      </c>
      <c r="M7" s="9" t="s">
        <v>210</v>
      </c>
      <c r="N7" s="9" t="s">
        <v>210</v>
      </c>
      <c r="O7" s="9" t="s">
        <v>1355</v>
      </c>
      <c r="P7" s="9" t="s">
        <v>2435</v>
      </c>
      <c r="Q7" s="9" t="s">
        <v>1648</v>
      </c>
      <c r="R7" s="9" t="s">
        <v>1355</v>
      </c>
      <c r="S7" s="17" t="s">
        <v>210</v>
      </c>
      <c r="T7" s="9" t="s">
        <v>1648</v>
      </c>
      <c r="U7" s="9" t="s">
        <v>1648</v>
      </c>
      <c r="V7" s="9" t="s">
        <v>1648</v>
      </c>
      <c r="W7" s="17" t="s">
        <v>210</v>
      </c>
      <c r="X7" s="9" t="s">
        <v>1061</v>
      </c>
      <c r="Y7" s="9" t="s">
        <v>1648</v>
      </c>
      <c r="Z7" s="9" t="s">
        <v>1648</v>
      </c>
      <c r="AA7" s="9" t="s">
        <v>1648</v>
      </c>
      <c r="AB7" s="17" t="s">
        <v>210</v>
      </c>
      <c r="AC7" s="17" t="s">
        <v>210</v>
      </c>
      <c r="AD7" s="9" t="s">
        <v>1648</v>
      </c>
      <c r="AE7" s="9" t="s">
        <v>1368</v>
      </c>
      <c r="AF7" s="9" t="s">
        <v>1648</v>
      </c>
      <c r="AG7" s="9" t="s">
        <v>1648</v>
      </c>
      <c r="AH7" s="9" t="s">
        <v>1648</v>
      </c>
      <c r="AI7" s="9" t="s">
        <v>1648</v>
      </c>
      <c r="AJ7" s="17" t="s">
        <v>210</v>
      </c>
      <c r="AK7" s="9" t="s">
        <v>1648</v>
      </c>
      <c r="AL7" s="9" t="s">
        <v>1648</v>
      </c>
      <c r="AM7" s="17" t="s">
        <v>210</v>
      </c>
      <c r="AN7" s="9" t="s">
        <v>1648</v>
      </c>
      <c r="AO7" s="9" t="s">
        <v>1648</v>
      </c>
      <c r="AP7" s="17" t="s">
        <v>210</v>
      </c>
      <c r="AQ7" s="9" t="s">
        <v>1648</v>
      </c>
      <c r="AR7" s="9" t="s">
        <v>1648</v>
      </c>
      <c r="AS7" s="9" t="s">
        <v>1355</v>
      </c>
      <c r="AT7" s="9" t="s">
        <v>1355</v>
      </c>
      <c r="AU7" s="9" t="s">
        <v>1647</v>
      </c>
      <c r="AV7" s="9" t="s">
        <v>7</v>
      </c>
      <c r="AW7" s="9" t="s">
        <v>1355</v>
      </c>
      <c r="AX7" s="9" t="s">
        <v>1647</v>
      </c>
      <c r="AY7" s="17" t="s">
        <v>210</v>
      </c>
      <c r="AZ7" s="9" t="s">
        <v>1647</v>
      </c>
      <c r="BA7" s="17" t="s">
        <v>210</v>
      </c>
      <c r="BB7" s="9" t="s">
        <v>1647</v>
      </c>
      <c r="BC7" s="9" t="s">
        <v>7</v>
      </c>
      <c r="BD7" s="9" t="s">
        <v>1355</v>
      </c>
      <c r="BE7" s="9" t="s">
        <v>1647</v>
      </c>
      <c r="BF7" s="9" t="s">
        <v>91</v>
      </c>
      <c r="BG7" s="9" t="s">
        <v>1911</v>
      </c>
      <c r="BH7" s="9" t="s">
        <v>1355</v>
      </c>
      <c r="BI7" s="9" t="s">
        <v>2532</v>
      </c>
      <c r="BJ7" s="9" t="s">
        <v>7</v>
      </c>
      <c r="BK7" s="9" t="s">
        <v>140</v>
      </c>
      <c r="BL7" s="17" t="s">
        <v>1647</v>
      </c>
      <c r="BM7" s="9" t="s">
        <v>7</v>
      </c>
      <c r="BN7" s="9" t="s">
        <v>1355</v>
      </c>
      <c r="BO7" s="41" t="s">
        <v>1647</v>
      </c>
      <c r="BP7" s="9" t="s">
        <v>1355</v>
      </c>
      <c r="BQ7" s="9" t="s">
        <v>1355</v>
      </c>
      <c r="BR7" s="9" t="s">
        <v>1647</v>
      </c>
      <c r="BS7" s="9" t="s">
        <v>1355</v>
      </c>
      <c r="BT7" s="9" t="s">
        <v>1647</v>
      </c>
      <c r="BU7" s="9" t="s">
        <v>1355</v>
      </c>
      <c r="BV7" s="9" t="s">
        <v>1363</v>
      </c>
      <c r="BW7" s="9" t="s">
        <v>1355</v>
      </c>
      <c r="BX7" s="9" t="s">
        <v>1647</v>
      </c>
      <c r="BY7" s="9" t="s">
        <v>210</v>
      </c>
      <c r="BZ7" s="9" t="s">
        <v>1309</v>
      </c>
      <c r="CA7" s="9" t="s">
        <v>1647</v>
      </c>
      <c r="CB7" s="9" t="s">
        <v>1647</v>
      </c>
      <c r="CC7" s="9" t="s">
        <v>136</v>
      </c>
      <c r="CD7" s="9" t="s">
        <v>140</v>
      </c>
      <c r="CE7" s="9" t="s">
        <v>7</v>
      </c>
      <c r="CF7" s="9" t="s">
        <v>117</v>
      </c>
      <c r="CG7" s="9" t="s">
        <v>7</v>
      </c>
      <c r="CH7" s="9" t="s">
        <v>1355</v>
      </c>
      <c r="CI7" s="9" t="s">
        <v>1647</v>
      </c>
      <c r="CJ7" s="9" t="s">
        <v>117</v>
      </c>
      <c r="CK7" s="9" t="s">
        <v>7</v>
      </c>
      <c r="CL7" s="9" t="s">
        <v>140</v>
      </c>
      <c r="CM7" s="9" t="s">
        <v>7</v>
      </c>
      <c r="CN7" s="9" t="s">
        <v>1355</v>
      </c>
      <c r="CO7" s="9" t="s">
        <v>1626</v>
      </c>
      <c r="CP7" s="9" t="s">
        <v>1881</v>
      </c>
      <c r="CQ7" s="9" t="s">
        <v>1355</v>
      </c>
      <c r="CR7" s="9" t="s">
        <v>1626</v>
      </c>
      <c r="CS7" s="9" t="s">
        <v>1355</v>
      </c>
      <c r="CT7" s="9" t="s">
        <v>1355</v>
      </c>
      <c r="CU7" s="9" t="s">
        <v>1626</v>
      </c>
      <c r="CV7" s="9" t="s">
        <v>1355</v>
      </c>
      <c r="CW7" s="9" t="s">
        <v>1626</v>
      </c>
      <c r="CX7" s="9" t="s">
        <v>1355</v>
      </c>
      <c r="CY7" s="9" t="s">
        <v>1626</v>
      </c>
      <c r="CZ7" s="9" t="s">
        <v>1355</v>
      </c>
      <c r="DA7" s="9" t="s">
        <v>1626</v>
      </c>
      <c r="DB7" s="9" t="s">
        <v>7</v>
      </c>
      <c r="DC7" s="9" t="s">
        <v>140</v>
      </c>
      <c r="DD7" s="9" t="s">
        <v>2435</v>
      </c>
      <c r="DE7" s="9" t="s">
        <v>1631</v>
      </c>
      <c r="DF7" s="9" t="s">
        <v>7</v>
      </c>
      <c r="DG7" s="9" t="s">
        <v>1355</v>
      </c>
      <c r="DH7" s="9" t="s">
        <v>1355</v>
      </c>
      <c r="DI7" s="9" t="s">
        <v>1631</v>
      </c>
      <c r="DJ7" s="9" t="s">
        <v>1355</v>
      </c>
      <c r="DK7" s="9" t="s">
        <v>1631</v>
      </c>
      <c r="DL7" s="9" t="s">
        <v>1093</v>
      </c>
      <c r="DM7" s="9" t="s">
        <v>1355</v>
      </c>
      <c r="DN7" s="9" t="s">
        <v>1631</v>
      </c>
      <c r="DO7" s="9" t="s">
        <v>1355</v>
      </c>
      <c r="DP7" s="9" t="s">
        <v>1631</v>
      </c>
      <c r="DQ7" s="9" t="s">
        <v>1355</v>
      </c>
      <c r="DR7" s="9" t="s">
        <v>1355</v>
      </c>
      <c r="DS7" s="9" t="s">
        <v>7</v>
      </c>
      <c r="DT7" s="9" t="s">
        <v>7</v>
      </c>
      <c r="DU7" s="9" t="s">
        <v>140</v>
      </c>
      <c r="DV7" s="9" t="s">
        <v>1355</v>
      </c>
      <c r="DW7" s="209" t="s">
        <v>1631</v>
      </c>
      <c r="DX7" s="9" t="s">
        <v>7</v>
      </c>
      <c r="DY7" s="9" t="s">
        <v>140</v>
      </c>
      <c r="DZ7" s="9" t="s">
        <v>1355</v>
      </c>
      <c r="EA7" s="9" t="s">
        <v>1647</v>
      </c>
      <c r="EB7" s="9" t="s">
        <v>1355</v>
      </c>
      <c r="EC7" s="9" t="s">
        <v>1647</v>
      </c>
      <c r="ED7" s="9" t="s">
        <v>1355</v>
      </c>
      <c r="EE7" s="9" t="s">
        <v>1647</v>
      </c>
      <c r="EF7" s="17" t="s">
        <v>210</v>
      </c>
      <c r="EG7" s="17" t="s">
        <v>210</v>
      </c>
      <c r="EH7" s="9" t="s">
        <v>1355</v>
      </c>
      <c r="EI7" s="9" t="s">
        <v>1647</v>
      </c>
      <c r="EJ7" s="17" t="s">
        <v>210</v>
      </c>
      <c r="EK7" s="17" t="s">
        <v>210</v>
      </c>
      <c r="EL7" s="17" t="s">
        <v>210</v>
      </c>
      <c r="EM7" s="17" t="s">
        <v>210</v>
      </c>
      <c r="EN7" s="9" t="s">
        <v>1355</v>
      </c>
      <c r="EO7" s="17" t="s">
        <v>210</v>
      </c>
      <c r="EP7" s="17" t="s">
        <v>210</v>
      </c>
      <c r="EQ7" s="17" t="s">
        <v>210</v>
      </c>
      <c r="ER7" s="9" t="s">
        <v>1355</v>
      </c>
      <c r="ES7" s="9" t="s">
        <v>1647</v>
      </c>
      <c r="ET7" s="9" t="s">
        <v>1355</v>
      </c>
      <c r="EU7" s="9" t="s">
        <v>1647</v>
      </c>
      <c r="EV7" s="9" t="s">
        <v>1355</v>
      </c>
      <c r="EW7" s="9" t="s">
        <v>1647</v>
      </c>
      <c r="EX7" s="9" t="s">
        <v>1355</v>
      </c>
      <c r="EY7" s="9" t="s">
        <v>1355</v>
      </c>
      <c r="EZ7" s="9" t="s">
        <v>1647</v>
      </c>
      <c r="FA7" s="9" t="s">
        <v>1355</v>
      </c>
      <c r="FB7" s="9" t="s">
        <v>1647</v>
      </c>
      <c r="FC7" s="9" t="s">
        <v>1355</v>
      </c>
      <c r="FD7" s="9" t="s">
        <v>1647</v>
      </c>
      <c r="FE7" s="9" t="s">
        <v>1355</v>
      </c>
      <c r="FF7" s="9" t="s">
        <v>1647</v>
      </c>
      <c r="FG7" s="9" t="s">
        <v>1355</v>
      </c>
      <c r="FH7" s="9" t="s">
        <v>1355</v>
      </c>
      <c r="FI7" s="9" t="s">
        <v>1355</v>
      </c>
      <c r="FJ7" s="9" t="s">
        <v>1355</v>
      </c>
      <c r="FK7" s="9" t="s">
        <v>1647</v>
      </c>
      <c r="FL7" s="9" t="s">
        <v>1355</v>
      </c>
      <c r="FM7" s="9" t="s">
        <v>1647</v>
      </c>
      <c r="FN7" s="9" t="s">
        <v>1355</v>
      </c>
      <c r="FO7" s="9" t="s">
        <v>1647</v>
      </c>
      <c r="FP7" s="9" t="s">
        <v>1355</v>
      </c>
      <c r="FQ7" s="9" t="s">
        <v>1647</v>
      </c>
      <c r="FR7" s="9" t="s">
        <v>1355</v>
      </c>
      <c r="FS7" s="9" t="s">
        <v>1647</v>
      </c>
      <c r="FT7" s="9" t="s">
        <v>1355</v>
      </c>
      <c r="FU7" s="9" t="s">
        <v>1355</v>
      </c>
      <c r="FV7" s="9" t="s">
        <v>1355</v>
      </c>
      <c r="FW7" s="9" t="s">
        <v>1647</v>
      </c>
      <c r="FX7" s="9" t="s">
        <v>1355</v>
      </c>
      <c r="FY7" s="9" t="s">
        <v>1647</v>
      </c>
      <c r="FZ7" s="9" t="s">
        <v>1355</v>
      </c>
      <c r="GA7" s="9" t="s">
        <v>1355</v>
      </c>
      <c r="GB7" s="9" t="s">
        <v>1647</v>
      </c>
      <c r="GC7" s="9" t="s">
        <v>1355</v>
      </c>
      <c r="GD7" s="9" t="s">
        <v>1647</v>
      </c>
      <c r="GE7" s="9" t="s">
        <v>1355</v>
      </c>
      <c r="GF7" s="9" t="s">
        <v>1647</v>
      </c>
      <c r="GG7" s="9" t="s">
        <v>1355</v>
      </c>
      <c r="GH7" s="9" t="s">
        <v>1647</v>
      </c>
      <c r="GI7" s="9" t="s">
        <v>1355</v>
      </c>
      <c r="GJ7" s="9" t="s">
        <v>1647</v>
      </c>
      <c r="GK7" s="9" t="s">
        <v>1355</v>
      </c>
      <c r="GL7" s="9" t="s">
        <v>1355</v>
      </c>
      <c r="GM7" s="9" t="s">
        <v>1355</v>
      </c>
      <c r="GN7" s="9" t="s">
        <v>1647</v>
      </c>
      <c r="GO7" s="9" t="s">
        <v>1355</v>
      </c>
      <c r="GP7" s="9" t="s">
        <v>1647</v>
      </c>
      <c r="GQ7" s="9" t="s">
        <v>1355</v>
      </c>
      <c r="GR7" s="9" t="s">
        <v>1647</v>
      </c>
      <c r="GS7" s="9" t="s">
        <v>1881</v>
      </c>
      <c r="GT7" s="9" t="s">
        <v>1351</v>
      </c>
      <c r="GU7" s="9" t="s">
        <v>1355</v>
      </c>
      <c r="GV7" s="9" t="s">
        <v>1647</v>
      </c>
      <c r="GW7" s="9" t="s">
        <v>1355</v>
      </c>
      <c r="GX7" s="9" t="s">
        <v>1915</v>
      </c>
      <c r="GY7" s="9" t="s">
        <v>1355</v>
      </c>
      <c r="GZ7" s="9" t="s">
        <v>1647</v>
      </c>
      <c r="HA7" s="9" t="s">
        <v>1355</v>
      </c>
      <c r="HB7" s="9" t="s">
        <v>1647</v>
      </c>
      <c r="HC7" s="9" t="s">
        <v>1355</v>
      </c>
      <c r="HD7" s="9" t="s">
        <v>1647</v>
      </c>
      <c r="HE7" s="9" t="s">
        <v>1647</v>
      </c>
      <c r="HF7" s="9" t="s">
        <v>1355</v>
      </c>
      <c r="HG7" s="9" t="s">
        <v>1355</v>
      </c>
      <c r="HH7" s="9" t="s">
        <v>1647</v>
      </c>
      <c r="HI7" s="9" t="s">
        <v>1355</v>
      </c>
      <c r="HJ7" s="9" t="s">
        <v>1647</v>
      </c>
      <c r="HK7" s="9" t="s">
        <v>1355</v>
      </c>
      <c r="HL7" s="9" t="s">
        <v>1647</v>
      </c>
      <c r="HM7" s="9" t="s">
        <v>1355</v>
      </c>
      <c r="HN7" s="9" t="s">
        <v>1885</v>
      </c>
      <c r="HO7" s="17" t="s">
        <v>210</v>
      </c>
      <c r="HP7" s="9" t="s">
        <v>1355</v>
      </c>
      <c r="HQ7" s="9" t="s">
        <v>1647</v>
      </c>
      <c r="HR7" s="9" t="s">
        <v>1355</v>
      </c>
      <c r="HS7" s="17" t="s">
        <v>210</v>
      </c>
      <c r="HT7" s="17" t="s">
        <v>210</v>
      </c>
      <c r="HU7" s="17" t="s">
        <v>210</v>
      </c>
      <c r="HV7" s="17" t="s">
        <v>210</v>
      </c>
      <c r="HW7" s="17" t="s">
        <v>210</v>
      </c>
      <c r="HX7" s="9" t="s">
        <v>210</v>
      </c>
      <c r="HY7" s="9" t="s">
        <v>210</v>
      </c>
      <c r="HZ7" s="9" t="s">
        <v>210</v>
      </c>
      <c r="IA7" s="9" t="s">
        <v>210</v>
      </c>
      <c r="IB7" s="9" t="s">
        <v>210</v>
      </c>
      <c r="IC7" s="9" t="s">
        <v>210</v>
      </c>
      <c r="ID7" s="9" t="s">
        <v>210</v>
      </c>
      <c r="IE7" s="9" t="s">
        <v>1355</v>
      </c>
      <c r="IF7" s="9" t="s">
        <v>1355</v>
      </c>
      <c r="IG7" s="9" t="s">
        <v>1647</v>
      </c>
      <c r="IH7" s="9" t="s">
        <v>1355</v>
      </c>
      <c r="II7" s="9" t="s">
        <v>1355</v>
      </c>
      <c r="IJ7" s="9" t="s">
        <v>1647</v>
      </c>
      <c r="IK7" s="9" t="s">
        <v>1355</v>
      </c>
      <c r="IL7" s="9" t="s">
        <v>1355</v>
      </c>
      <c r="IM7" s="9" t="s">
        <v>1647</v>
      </c>
      <c r="IN7" s="9" t="s">
        <v>1355</v>
      </c>
      <c r="IO7" s="9" t="s">
        <v>1647</v>
      </c>
      <c r="IP7" s="9" t="s">
        <v>1355</v>
      </c>
      <c r="IQ7" s="9" t="s">
        <v>1647</v>
      </c>
      <c r="IR7" s="9" t="s">
        <v>1355</v>
      </c>
      <c r="IS7" s="9" t="s">
        <v>1806</v>
      </c>
      <c r="IT7" s="9" t="s">
        <v>1355</v>
      </c>
      <c r="IU7" s="9" t="s">
        <v>1620</v>
      </c>
      <c r="IV7" s="9" t="s">
        <v>1355</v>
      </c>
      <c r="IW7" s="9" t="s">
        <v>1923</v>
      </c>
      <c r="IX7" s="9" t="s">
        <v>1355</v>
      </c>
      <c r="IY7" s="9" t="s">
        <v>1626</v>
      </c>
      <c r="IZ7" s="9" t="s">
        <v>1355</v>
      </c>
      <c r="JA7" s="9" t="s">
        <v>1626</v>
      </c>
      <c r="JB7" s="9" t="s">
        <v>1355</v>
      </c>
      <c r="JC7" s="9" t="s">
        <v>1626</v>
      </c>
      <c r="JD7" s="9" t="s">
        <v>1355</v>
      </c>
      <c r="JE7" s="9" t="s">
        <v>1626</v>
      </c>
      <c r="JF7" s="9" t="s">
        <v>1355</v>
      </c>
      <c r="JG7" s="9" t="s">
        <v>1626</v>
      </c>
      <c r="JH7" s="9" t="s">
        <v>1355</v>
      </c>
      <c r="JI7" s="9" t="s">
        <v>1355</v>
      </c>
      <c r="JJ7" s="71"/>
      <c r="JK7" s="9" t="s">
        <v>210</v>
      </c>
      <c r="JL7" s="9" t="s">
        <v>210</v>
      </c>
      <c r="JM7" s="9" t="s">
        <v>1922</v>
      </c>
      <c r="JN7" s="9" t="s">
        <v>2435</v>
      </c>
    </row>
    <row r="8" spans="1:288" x14ac:dyDescent="0.25">
      <c r="A8" s="7" t="s">
        <v>1</v>
      </c>
      <c r="B8" s="9">
        <v>1099</v>
      </c>
      <c r="C8" s="9">
        <v>1134.4000000000001</v>
      </c>
      <c r="D8" s="9">
        <v>904.4</v>
      </c>
      <c r="E8" s="9">
        <v>1185.4000000000001</v>
      </c>
      <c r="F8" s="9">
        <v>966</v>
      </c>
      <c r="G8" s="9">
        <v>1511</v>
      </c>
      <c r="H8" s="9">
        <v>668</v>
      </c>
      <c r="I8" s="9">
        <v>761</v>
      </c>
      <c r="J8" s="9">
        <v>779.5</v>
      </c>
      <c r="K8" s="9">
        <v>700</v>
      </c>
      <c r="L8" s="9">
        <v>726.5</v>
      </c>
      <c r="M8" s="9">
        <v>918</v>
      </c>
      <c r="N8" s="9">
        <v>1456</v>
      </c>
      <c r="O8" s="9">
        <v>862</v>
      </c>
      <c r="P8" s="9">
        <v>862</v>
      </c>
      <c r="Q8" s="9">
        <v>733</v>
      </c>
      <c r="R8" s="9">
        <v>728</v>
      </c>
      <c r="S8" s="9">
        <v>1284</v>
      </c>
      <c r="T8" s="9">
        <v>1270.9000000000001</v>
      </c>
      <c r="U8" s="9">
        <v>1188.9000000000001</v>
      </c>
      <c r="V8" s="9">
        <v>1586</v>
      </c>
      <c r="W8" s="9">
        <v>1070</v>
      </c>
      <c r="X8" s="9">
        <v>1060.5</v>
      </c>
      <c r="Y8" s="9">
        <v>1109.8</v>
      </c>
      <c r="Z8" s="9">
        <v>789.7</v>
      </c>
      <c r="AA8" s="9">
        <v>933.1</v>
      </c>
      <c r="AB8" s="9">
        <v>942</v>
      </c>
      <c r="AC8" s="9">
        <v>1385</v>
      </c>
      <c r="AD8" s="9">
        <v>913.3</v>
      </c>
      <c r="AE8" s="9">
        <v>836</v>
      </c>
      <c r="AF8" s="9">
        <v>1385.8</v>
      </c>
      <c r="AG8" s="9">
        <v>1560</v>
      </c>
      <c r="AH8" s="9">
        <v>785.8</v>
      </c>
      <c r="AI8" s="9">
        <v>1053.2</v>
      </c>
      <c r="AJ8" s="9">
        <v>976</v>
      </c>
      <c r="AK8" s="9">
        <v>952.2</v>
      </c>
      <c r="AL8" s="9">
        <v>790.3</v>
      </c>
      <c r="AM8" s="9">
        <v>1084</v>
      </c>
      <c r="AN8" s="9">
        <v>1319.6</v>
      </c>
      <c r="AO8" s="9">
        <v>1218.5</v>
      </c>
      <c r="AP8" s="9">
        <v>772</v>
      </c>
      <c r="AQ8" s="9">
        <v>769.3</v>
      </c>
      <c r="AR8" s="9">
        <v>1142.0999999999999</v>
      </c>
      <c r="AS8" s="9">
        <v>609</v>
      </c>
      <c r="AT8" s="9">
        <v>665</v>
      </c>
      <c r="AU8" s="9">
        <v>648.5</v>
      </c>
      <c r="AV8" s="9">
        <v>633</v>
      </c>
      <c r="AW8" s="9">
        <v>730</v>
      </c>
      <c r="AX8" s="9">
        <v>731.6</v>
      </c>
      <c r="AY8" s="9">
        <v>723</v>
      </c>
      <c r="AZ8" s="9">
        <v>894.2</v>
      </c>
      <c r="BA8" s="9">
        <v>892</v>
      </c>
      <c r="BB8" s="9">
        <v>554.29999999999995</v>
      </c>
      <c r="BC8" s="9">
        <v>602</v>
      </c>
      <c r="BD8" s="9">
        <v>546</v>
      </c>
      <c r="BE8" s="9">
        <v>515.4</v>
      </c>
      <c r="BF8" s="9">
        <v>635</v>
      </c>
      <c r="BG8" s="9">
        <v>632</v>
      </c>
      <c r="BH8" s="9">
        <v>632</v>
      </c>
      <c r="BI8" s="9">
        <v>546</v>
      </c>
      <c r="BJ8" s="9">
        <v>681</v>
      </c>
      <c r="BK8" s="9">
        <v>691</v>
      </c>
      <c r="BL8" s="9">
        <v>516.5</v>
      </c>
      <c r="BM8" s="9">
        <v>643</v>
      </c>
      <c r="BN8" s="9">
        <v>690</v>
      </c>
      <c r="BO8" s="9">
        <v>739.9</v>
      </c>
      <c r="BP8" s="9">
        <v>827</v>
      </c>
      <c r="BQ8" s="9">
        <v>757</v>
      </c>
      <c r="BR8" s="9">
        <v>777.1</v>
      </c>
      <c r="BS8" s="9">
        <v>727</v>
      </c>
      <c r="BT8" s="9">
        <v>767</v>
      </c>
      <c r="BU8" s="9">
        <v>680</v>
      </c>
      <c r="BV8" s="9">
        <v>729</v>
      </c>
      <c r="BW8" s="9">
        <v>675</v>
      </c>
      <c r="BX8" s="9">
        <v>747.9</v>
      </c>
      <c r="BY8" s="9">
        <v>797</v>
      </c>
      <c r="BZ8" s="9">
        <v>672</v>
      </c>
      <c r="CA8" s="9">
        <v>615.6</v>
      </c>
      <c r="CB8" s="9">
        <v>541.9</v>
      </c>
      <c r="CC8" s="9">
        <v>593</v>
      </c>
      <c r="CD8" s="9">
        <v>561</v>
      </c>
      <c r="CE8" s="9">
        <v>550</v>
      </c>
      <c r="CF8" s="9">
        <v>722.3</v>
      </c>
      <c r="CG8" s="9">
        <v>639</v>
      </c>
      <c r="CH8" s="9">
        <v>735</v>
      </c>
      <c r="CI8" s="9">
        <v>799.3</v>
      </c>
      <c r="CJ8" s="9">
        <v>668.3</v>
      </c>
      <c r="CK8" s="9">
        <v>735</v>
      </c>
      <c r="CL8" s="9">
        <v>435</v>
      </c>
      <c r="CM8" s="9">
        <v>750</v>
      </c>
      <c r="CN8" s="9">
        <v>739</v>
      </c>
      <c r="CO8" s="9">
        <v>760.5</v>
      </c>
      <c r="CP8" s="9">
        <v>668</v>
      </c>
      <c r="CQ8" s="9">
        <v>1100</v>
      </c>
      <c r="CR8" s="9">
        <v>1187</v>
      </c>
      <c r="CS8" s="9">
        <v>1146</v>
      </c>
      <c r="CT8" s="9">
        <v>998</v>
      </c>
      <c r="CU8" s="9">
        <v>905.3</v>
      </c>
      <c r="CV8" s="9">
        <v>567</v>
      </c>
      <c r="CW8" s="9">
        <v>598.9</v>
      </c>
      <c r="CX8" s="9">
        <v>1129</v>
      </c>
      <c r="CY8" s="9">
        <v>1210</v>
      </c>
      <c r="CZ8" s="9">
        <v>709</v>
      </c>
      <c r="DA8" s="9">
        <v>819</v>
      </c>
      <c r="DB8" s="9">
        <v>695</v>
      </c>
      <c r="DC8" s="9">
        <v>692</v>
      </c>
      <c r="DD8" s="9">
        <v>743</v>
      </c>
      <c r="DE8" s="9">
        <v>762.9</v>
      </c>
      <c r="DF8" s="9">
        <v>731</v>
      </c>
      <c r="DG8" s="9">
        <v>743</v>
      </c>
      <c r="DH8" s="9">
        <v>2165</v>
      </c>
      <c r="DI8" s="9">
        <v>1931.7</v>
      </c>
      <c r="DJ8" s="9">
        <v>659</v>
      </c>
      <c r="DK8" s="9">
        <v>638.29999999999995</v>
      </c>
      <c r="DL8" s="9">
        <v>818</v>
      </c>
      <c r="DM8" s="9">
        <v>900</v>
      </c>
      <c r="DN8" s="9">
        <v>944.1</v>
      </c>
      <c r="DO8" s="9">
        <v>931</v>
      </c>
      <c r="DP8" s="9">
        <v>946.3</v>
      </c>
      <c r="DQ8" s="9">
        <v>870</v>
      </c>
      <c r="DR8" s="9">
        <v>845</v>
      </c>
      <c r="DS8" s="9">
        <v>661</v>
      </c>
      <c r="DT8" s="9">
        <v>690</v>
      </c>
      <c r="DU8" s="9">
        <v>462</v>
      </c>
      <c r="DV8" s="9">
        <v>752</v>
      </c>
      <c r="DW8" s="9">
        <v>629.1</v>
      </c>
      <c r="DX8" s="9">
        <v>645</v>
      </c>
      <c r="DY8" s="9">
        <v>489</v>
      </c>
      <c r="DZ8" s="9">
        <v>669</v>
      </c>
      <c r="EA8" s="9">
        <v>694</v>
      </c>
      <c r="EB8" s="9">
        <v>723</v>
      </c>
      <c r="EC8" s="9">
        <v>737.1</v>
      </c>
      <c r="ED8" s="9">
        <v>670</v>
      </c>
      <c r="EE8" s="9">
        <v>695.6</v>
      </c>
      <c r="EF8" s="9">
        <v>1497</v>
      </c>
      <c r="EG8" s="9">
        <v>917</v>
      </c>
      <c r="EH8" s="9">
        <v>985</v>
      </c>
      <c r="EI8" s="9">
        <v>934.3</v>
      </c>
      <c r="EJ8" s="9">
        <v>1713</v>
      </c>
      <c r="EK8" s="9">
        <v>1100</v>
      </c>
      <c r="EL8" s="9">
        <v>1032</v>
      </c>
      <c r="EM8" s="9">
        <v>1026</v>
      </c>
      <c r="EN8" s="9">
        <v>1683</v>
      </c>
      <c r="EO8" s="9">
        <v>2008</v>
      </c>
      <c r="EP8" s="9">
        <v>1987</v>
      </c>
      <c r="EQ8" s="9">
        <v>1910</v>
      </c>
      <c r="ER8" s="9">
        <v>926</v>
      </c>
      <c r="ES8" s="9">
        <v>916.9</v>
      </c>
      <c r="ET8" s="9">
        <v>693</v>
      </c>
      <c r="EU8" s="9">
        <v>718.2</v>
      </c>
      <c r="EV8" s="9">
        <v>635</v>
      </c>
      <c r="EW8" s="9">
        <v>678.3</v>
      </c>
      <c r="EX8" s="9">
        <v>782</v>
      </c>
      <c r="EY8" s="9">
        <v>741</v>
      </c>
      <c r="EZ8" s="9">
        <v>819.5</v>
      </c>
      <c r="FA8" s="9">
        <v>600</v>
      </c>
      <c r="FB8" s="9">
        <v>642.5</v>
      </c>
      <c r="FC8" s="9">
        <v>801</v>
      </c>
      <c r="FD8" s="9">
        <v>856.7</v>
      </c>
      <c r="FE8" s="9">
        <v>715</v>
      </c>
      <c r="FF8" s="9">
        <v>712.2</v>
      </c>
      <c r="FG8" s="9">
        <v>600</v>
      </c>
      <c r="FH8" s="9">
        <v>706</v>
      </c>
      <c r="FI8" s="9">
        <v>931</v>
      </c>
      <c r="FJ8" s="9">
        <v>598</v>
      </c>
      <c r="FK8" s="9">
        <v>628.20000000000005</v>
      </c>
      <c r="FL8" s="9">
        <v>926</v>
      </c>
      <c r="FM8" s="9">
        <v>895.5</v>
      </c>
      <c r="FN8" s="9">
        <v>746</v>
      </c>
      <c r="FO8" s="9">
        <v>843.7</v>
      </c>
      <c r="FP8" s="9">
        <v>712</v>
      </c>
      <c r="FQ8" s="9">
        <v>775.1</v>
      </c>
      <c r="FR8" s="9">
        <v>637</v>
      </c>
      <c r="FS8" s="9">
        <v>701.4</v>
      </c>
      <c r="FT8" s="9">
        <v>765</v>
      </c>
      <c r="FU8" s="9">
        <v>697</v>
      </c>
      <c r="FV8" s="9">
        <v>960</v>
      </c>
      <c r="FW8" s="9">
        <v>950.9</v>
      </c>
      <c r="FX8" s="9">
        <v>674</v>
      </c>
      <c r="FY8" s="9">
        <v>757.8</v>
      </c>
      <c r="FZ8" s="9">
        <v>1214</v>
      </c>
      <c r="GA8" s="9">
        <v>772</v>
      </c>
      <c r="GB8" s="9">
        <v>804.1</v>
      </c>
      <c r="GC8" s="9">
        <v>662</v>
      </c>
      <c r="GD8" s="9">
        <v>742.5</v>
      </c>
      <c r="GE8" s="9">
        <v>671</v>
      </c>
      <c r="GF8" s="9">
        <v>669.4</v>
      </c>
      <c r="GG8" s="9">
        <v>724</v>
      </c>
      <c r="GH8" s="9">
        <v>746.7</v>
      </c>
      <c r="GI8" s="9">
        <v>599</v>
      </c>
      <c r="GJ8" s="9">
        <v>777.9</v>
      </c>
      <c r="GK8" s="9">
        <v>641</v>
      </c>
      <c r="GL8" s="9">
        <v>563</v>
      </c>
      <c r="GM8" s="9">
        <v>602</v>
      </c>
      <c r="GN8" s="9">
        <v>578.9</v>
      </c>
      <c r="GO8" s="9">
        <v>1475</v>
      </c>
      <c r="GP8" s="9">
        <v>1450.9</v>
      </c>
      <c r="GQ8" s="9">
        <v>1136</v>
      </c>
      <c r="GR8" s="9">
        <v>1069.9000000000001</v>
      </c>
      <c r="GS8" s="9">
        <v>1013</v>
      </c>
      <c r="GT8" s="9">
        <v>597</v>
      </c>
      <c r="GU8" s="9">
        <v>639</v>
      </c>
      <c r="GV8" s="9">
        <v>557.6</v>
      </c>
      <c r="GW8" s="9">
        <v>553</v>
      </c>
      <c r="GX8" s="9">
        <v>607</v>
      </c>
      <c r="GY8" s="9">
        <v>607</v>
      </c>
      <c r="GZ8" s="9">
        <v>665</v>
      </c>
      <c r="HA8" s="9">
        <v>700</v>
      </c>
      <c r="HB8" s="9">
        <v>788.7</v>
      </c>
      <c r="HC8" s="9">
        <v>813</v>
      </c>
      <c r="HD8" s="9">
        <v>831.9</v>
      </c>
      <c r="HE8" s="9">
        <v>880.9</v>
      </c>
      <c r="HF8" s="9">
        <v>726</v>
      </c>
      <c r="HG8" s="9">
        <v>982</v>
      </c>
      <c r="HH8" s="9">
        <v>993.8</v>
      </c>
      <c r="HI8" s="9">
        <v>900</v>
      </c>
      <c r="HJ8" s="9">
        <v>1051.2</v>
      </c>
      <c r="HK8" s="9">
        <v>820</v>
      </c>
      <c r="HL8" s="9">
        <v>859.3</v>
      </c>
      <c r="HM8" s="9">
        <v>906</v>
      </c>
      <c r="HN8" s="9">
        <v>670</v>
      </c>
      <c r="HO8" s="9">
        <v>743</v>
      </c>
      <c r="HP8" s="9">
        <v>924</v>
      </c>
      <c r="HQ8" s="9">
        <v>985.9</v>
      </c>
      <c r="HR8" s="9">
        <v>1085</v>
      </c>
      <c r="HS8" s="9">
        <v>900</v>
      </c>
      <c r="HT8" s="9">
        <v>1085</v>
      </c>
      <c r="HU8" s="9">
        <v>1099</v>
      </c>
      <c r="HV8" s="9">
        <v>977</v>
      </c>
      <c r="HW8" s="9">
        <v>852</v>
      </c>
      <c r="HX8" s="9">
        <v>1621</v>
      </c>
      <c r="HY8" s="9">
        <v>1261</v>
      </c>
      <c r="HZ8" s="9">
        <v>1704</v>
      </c>
      <c r="IA8" s="9">
        <v>1530</v>
      </c>
      <c r="IB8" s="9">
        <v>1127</v>
      </c>
      <c r="IC8" s="9">
        <v>914</v>
      </c>
      <c r="ID8" s="9">
        <v>1396</v>
      </c>
      <c r="IE8" s="9">
        <v>585</v>
      </c>
      <c r="IF8" s="9">
        <v>619</v>
      </c>
      <c r="IG8" s="9">
        <v>637.4</v>
      </c>
      <c r="IH8" s="9">
        <v>573</v>
      </c>
      <c r="II8" s="9">
        <v>680</v>
      </c>
      <c r="IJ8" s="9">
        <v>851.7</v>
      </c>
      <c r="IK8" s="9">
        <v>675</v>
      </c>
      <c r="IL8" s="9">
        <v>580</v>
      </c>
      <c r="IM8" s="9">
        <v>676.9</v>
      </c>
      <c r="IN8" s="9">
        <v>623</v>
      </c>
      <c r="IO8" s="9">
        <v>694.2</v>
      </c>
      <c r="IP8" s="9">
        <v>763</v>
      </c>
      <c r="IQ8" s="9">
        <v>782.6</v>
      </c>
      <c r="IR8" s="9">
        <v>816</v>
      </c>
      <c r="IS8" s="9">
        <v>747.3</v>
      </c>
      <c r="IT8" s="9">
        <v>706</v>
      </c>
      <c r="IU8" s="9">
        <v>616.1</v>
      </c>
      <c r="IV8" s="9">
        <v>966</v>
      </c>
      <c r="IW8" s="9">
        <v>716</v>
      </c>
      <c r="IX8" s="9">
        <v>831</v>
      </c>
      <c r="IY8" s="9">
        <v>709.1</v>
      </c>
      <c r="IZ8" s="9">
        <v>645</v>
      </c>
      <c r="JA8" s="9">
        <v>685.6</v>
      </c>
      <c r="JB8" s="9">
        <v>934</v>
      </c>
      <c r="JC8" s="9">
        <v>1023.5</v>
      </c>
      <c r="JD8" s="9">
        <v>643</v>
      </c>
      <c r="JE8" s="9">
        <v>707.9</v>
      </c>
      <c r="JF8" s="9">
        <v>1038</v>
      </c>
      <c r="JG8" s="9">
        <v>1122.3</v>
      </c>
      <c r="JH8" s="9">
        <v>624</v>
      </c>
      <c r="JI8" s="9">
        <v>1546</v>
      </c>
      <c r="JJ8" s="71"/>
      <c r="JK8" s="9">
        <v>1540</v>
      </c>
      <c r="JL8" s="9">
        <v>2645</v>
      </c>
      <c r="JM8" s="9">
        <v>1999</v>
      </c>
      <c r="JN8" s="9">
        <v>2488</v>
      </c>
    </row>
    <row r="9" spans="1:288" x14ac:dyDescent="0.25">
      <c r="A9" s="7" t="s">
        <v>2</v>
      </c>
      <c r="B9" s="9">
        <v>277</v>
      </c>
      <c r="C9" s="9">
        <v>251.5</v>
      </c>
      <c r="D9" s="9">
        <v>233.5</v>
      </c>
      <c r="E9" s="9">
        <v>260.2</v>
      </c>
      <c r="F9" s="9">
        <v>240</v>
      </c>
      <c r="G9" s="9">
        <v>358</v>
      </c>
      <c r="H9" s="9">
        <v>170</v>
      </c>
      <c r="I9" s="9">
        <v>239</v>
      </c>
      <c r="J9" s="9">
        <v>224</v>
      </c>
      <c r="K9" s="9">
        <v>175</v>
      </c>
      <c r="L9" s="9">
        <v>159.69999999999999</v>
      </c>
      <c r="M9" s="9">
        <v>218</v>
      </c>
      <c r="N9" s="9">
        <v>381</v>
      </c>
      <c r="O9" s="9">
        <v>82</v>
      </c>
      <c r="P9" s="9">
        <v>82</v>
      </c>
      <c r="Q9" s="9">
        <v>64.2</v>
      </c>
      <c r="R9" s="9">
        <v>58</v>
      </c>
      <c r="S9" s="9">
        <v>265</v>
      </c>
      <c r="T9" s="9">
        <v>246.4</v>
      </c>
      <c r="U9" s="9">
        <v>219.5</v>
      </c>
      <c r="V9" s="9">
        <v>335.7</v>
      </c>
      <c r="W9" s="9">
        <v>239</v>
      </c>
      <c r="X9" s="9">
        <v>228.5</v>
      </c>
      <c r="Y9" s="9">
        <v>228.1</v>
      </c>
      <c r="Z9" s="21">
        <v>170</v>
      </c>
      <c r="AA9" s="21">
        <v>193.2</v>
      </c>
      <c r="AB9" s="9">
        <v>189</v>
      </c>
      <c r="AC9" s="9">
        <v>290</v>
      </c>
      <c r="AD9" s="9">
        <v>193.2</v>
      </c>
      <c r="AE9" s="9">
        <v>174</v>
      </c>
      <c r="AF9" s="9">
        <v>283.60000000000002</v>
      </c>
      <c r="AG9" s="9">
        <v>303.5</v>
      </c>
      <c r="AH9" s="9">
        <v>164.9</v>
      </c>
      <c r="AI9" s="9">
        <v>206.9</v>
      </c>
      <c r="AJ9" s="9">
        <v>238</v>
      </c>
      <c r="AK9" s="9">
        <v>227.9</v>
      </c>
      <c r="AL9" s="9">
        <v>168.9</v>
      </c>
      <c r="AM9" s="9">
        <v>245</v>
      </c>
      <c r="AN9" s="9">
        <v>307.10000000000002</v>
      </c>
      <c r="AO9" s="9">
        <v>232.2</v>
      </c>
      <c r="AP9" s="9">
        <v>187</v>
      </c>
      <c r="AQ9" s="9">
        <v>168.7</v>
      </c>
      <c r="AR9" s="9">
        <v>226.4</v>
      </c>
      <c r="AS9" s="9">
        <v>174</v>
      </c>
      <c r="AT9" s="9">
        <v>135</v>
      </c>
      <c r="AU9" s="9">
        <v>64.8</v>
      </c>
      <c r="AV9" s="9">
        <v>99</v>
      </c>
      <c r="AW9" s="9">
        <v>172</v>
      </c>
      <c r="AX9" s="9">
        <v>155</v>
      </c>
      <c r="AY9" s="9">
        <v>167</v>
      </c>
      <c r="AZ9" s="9">
        <v>183.5</v>
      </c>
      <c r="BA9" s="9">
        <v>184</v>
      </c>
      <c r="BB9" s="9">
        <v>62.4</v>
      </c>
      <c r="BC9" s="9">
        <v>87</v>
      </c>
      <c r="BD9" s="9">
        <v>69</v>
      </c>
      <c r="BE9" s="9">
        <v>64.7</v>
      </c>
      <c r="BF9" s="9">
        <v>72</v>
      </c>
      <c r="BG9" s="9">
        <v>76</v>
      </c>
      <c r="BH9" s="9">
        <v>76</v>
      </c>
      <c r="BI9" s="9">
        <v>69</v>
      </c>
      <c r="BJ9" s="9">
        <v>96</v>
      </c>
      <c r="BK9" s="9">
        <v>84</v>
      </c>
      <c r="BL9" s="9">
        <v>59.4</v>
      </c>
      <c r="BM9" s="9">
        <v>96</v>
      </c>
      <c r="BN9" s="9">
        <v>150</v>
      </c>
      <c r="BO9" s="9">
        <v>161.69999999999999</v>
      </c>
      <c r="BP9" s="9">
        <v>184</v>
      </c>
      <c r="BQ9" s="9">
        <v>159</v>
      </c>
      <c r="BR9" s="9">
        <v>147.80000000000001</v>
      </c>
      <c r="BS9" s="9">
        <v>141</v>
      </c>
      <c r="BT9" s="9">
        <v>128</v>
      </c>
      <c r="BU9" s="9">
        <v>127</v>
      </c>
      <c r="BV9" s="9">
        <v>155</v>
      </c>
      <c r="BW9" s="9">
        <v>175</v>
      </c>
      <c r="BX9" s="9">
        <v>208.3</v>
      </c>
      <c r="BY9" s="9">
        <v>191</v>
      </c>
      <c r="BZ9" s="9">
        <v>47</v>
      </c>
      <c r="CA9" s="9">
        <v>48.5</v>
      </c>
      <c r="CB9" s="9">
        <v>35.200000000000003</v>
      </c>
      <c r="CC9" s="9">
        <v>68</v>
      </c>
      <c r="CD9" s="9">
        <v>49</v>
      </c>
      <c r="CE9" s="9">
        <v>41</v>
      </c>
      <c r="CF9" s="9">
        <v>47.3</v>
      </c>
      <c r="CG9" s="9">
        <v>52</v>
      </c>
      <c r="CH9" s="9">
        <v>55</v>
      </c>
      <c r="CI9" s="9">
        <v>74.5</v>
      </c>
      <c r="CJ9" s="9">
        <v>51</v>
      </c>
      <c r="CK9" s="9">
        <v>65</v>
      </c>
      <c r="CL9" s="9">
        <v>43</v>
      </c>
      <c r="CM9" s="9">
        <v>77</v>
      </c>
      <c r="CN9" s="9">
        <v>207</v>
      </c>
      <c r="CO9" s="9">
        <v>194.2</v>
      </c>
      <c r="CP9" s="9">
        <v>131</v>
      </c>
      <c r="CQ9" s="9">
        <v>314</v>
      </c>
      <c r="CR9" s="9">
        <v>283.39999999999998</v>
      </c>
      <c r="CS9" s="9">
        <v>240</v>
      </c>
      <c r="CT9" s="9">
        <v>189</v>
      </c>
      <c r="CU9" s="9">
        <v>161.6</v>
      </c>
      <c r="CV9" s="9">
        <v>154</v>
      </c>
      <c r="CW9" s="9">
        <v>147.69999999999999</v>
      </c>
      <c r="CX9" s="9">
        <v>198</v>
      </c>
      <c r="CY9" s="9">
        <v>193.4</v>
      </c>
      <c r="CZ9" s="9">
        <v>112</v>
      </c>
      <c r="DA9" s="9">
        <v>153.4</v>
      </c>
      <c r="DB9" s="9">
        <v>108</v>
      </c>
      <c r="DC9" s="9">
        <v>84</v>
      </c>
      <c r="DD9" s="9">
        <v>101</v>
      </c>
      <c r="DE9" s="9">
        <v>122.4</v>
      </c>
      <c r="DF9" s="9">
        <v>124</v>
      </c>
      <c r="DG9" s="9">
        <v>101</v>
      </c>
      <c r="DH9" s="9">
        <v>284</v>
      </c>
      <c r="DI9" s="9">
        <v>208.9</v>
      </c>
      <c r="DJ9" s="9">
        <v>159</v>
      </c>
      <c r="DK9" s="9">
        <v>145.4</v>
      </c>
      <c r="DL9" s="9">
        <v>133</v>
      </c>
      <c r="DM9" s="9">
        <v>191</v>
      </c>
      <c r="DN9" s="9">
        <v>168.1</v>
      </c>
      <c r="DO9" s="9">
        <v>174</v>
      </c>
      <c r="DP9" s="9">
        <v>162.4</v>
      </c>
      <c r="DQ9" s="9">
        <v>164</v>
      </c>
      <c r="DR9" s="9">
        <v>180</v>
      </c>
      <c r="DS9" s="9">
        <v>101</v>
      </c>
      <c r="DT9" s="9">
        <v>116</v>
      </c>
      <c r="DU9" s="9">
        <v>58</v>
      </c>
      <c r="DV9" s="9">
        <v>96</v>
      </c>
      <c r="DW9" s="9">
        <v>78.599999999999994</v>
      </c>
      <c r="DX9" s="9">
        <v>101</v>
      </c>
      <c r="DY9" s="9">
        <v>51</v>
      </c>
      <c r="DZ9" s="9">
        <v>153</v>
      </c>
      <c r="EA9" s="9">
        <v>133.6</v>
      </c>
      <c r="EB9" s="9">
        <v>185</v>
      </c>
      <c r="EC9" s="9">
        <v>167.6</v>
      </c>
      <c r="ED9" s="9">
        <v>156</v>
      </c>
      <c r="EE9" s="9">
        <v>141.80000000000001</v>
      </c>
      <c r="EF9" s="9">
        <v>337</v>
      </c>
      <c r="EG9" s="9">
        <v>218</v>
      </c>
      <c r="EH9" s="9">
        <v>255</v>
      </c>
      <c r="EI9" s="9">
        <v>201.7</v>
      </c>
      <c r="EJ9" s="9">
        <v>449</v>
      </c>
      <c r="EK9" s="9">
        <v>229</v>
      </c>
      <c r="EL9" s="9">
        <v>218</v>
      </c>
      <c r="EM9" s="9">
        <v>243</v>
      </c>
      <c r="EN9" s="9">
        <v>411</v>
      </c>
      <c r="EO9" s="9">
        <v>478</v>
      </c>
      <c r="EP9" s="9">
        <v>470</v>
      </c>
      <c r="EQ9" s="9">
        <v>427</v>
      </c>
      <c r="ER9" s="9">
        <v>195</v>
      </c>
      <c r="ES9" s="9">
        <v>182.3</v>
      </c>
      <c r="ET9" s="9">
        <v>216</v>
      </c>
      <c r="EU9" s="9">
        <v>212.7</v>
      </c>
      <c r="EV9" s="9">
        <v>191</v>
      </c>
      <c r="EW9" s="9">
        <v>191.7</v>
      </c>
      <c r="EX9" s="9">
        <v>155</v>
      </c>
      <c r="EY9" s="9">
        <v>152</v>
      </c>
      <c r="EZ9" s="9">
        <v>133.4</v>
      </c>
      <c r="FA9" s="9">
        <v>156</v>
      </c>
      <c r="FB9" s="9">
        <v>154.69999999999999</v>
      </c>
      <c r="FC9" s="9">
        <v>191</v>
      </c>
      <c r="FD9" s="9">
        <v>202.6</v>
      </c>
      <c r="FE9" s="9">
        <v>160</v>
      </c>
      <c r="FF9" s="9">
        <v>164.7</v>
      </c>
      <c r="FG9" s="9">
        <v>140</v>
      </c>
      <c r="FH9" s="9">
        <v>155</v>
      </c>
      <c r="FI9" s="9">
        <v>135</v>
      </c>
      <c r="FJ9" s="9">
        <v>171</v>
      </c>
      <c r="FK9" s="9">
        <v>166.2</v>
      </c>
      <c r="FL9" s="9">
        <v>234</v>
      </c>
      <c r="FM9" s="9">
        <v>211.5</v>
      </c>
      <c r="FN9" s="9">
        <v>200</v>
      </c>
      <c r="FO9" s="9">
        <v>205.1</v>
      </c>
      <c r="FP9" s="9">
        <v>194</v>
      </c>
      <c r="FQ9" s="9">
        <v>194.6</v>
      </c>
      <c r="FR9" s="9">
        <v>109</v>
      </c>
      <c r="FS9" s="9">
        <v>104.2</v>
      </c>
      <c r="FT9" s="9">
        <v>138</v>
      </c>
      <c r="FU9" s="9">
        <v>125</v>
      </c>
      <c r="FV9" s="9">
        <v>180</v>
      </c>
      <c r="FW9" s="9">
        <v>155.69999999999999</v>
      </c>
      <c r="FX9" s="9">
        <v>185</v>
      </c>
      <c r="FY9" s="9">
        <v>186.5</v>
      </c>
      <c r="FZ9" s="9">
        <v>293</v>
      </c>
      <c r="GA9" s="9">
        <v>203</v>
      </c>
      <c r="GB9" s="9">
        <v>192.8</v>
      </c>
      <c r="GC9" s="9">
        <v>177</v>
      </c>
      <c r="GD9" s="9">
        <v>195.9</v>
      </c>
      <c r="GE9" s="9">
        <v>176</v>
      </c>
      <c r="GF9" s="9">
        <v>162.80000000000001</v>
      </c>
      <c r="GG9" s="9">
        <v>166</v>
      </c>
      <c r="GH9" s="9">
        <v>148.19999999999999</v>
      </c>
      <c r="GI9" s="9">
        <v>124</v>
      </c>
      <c r="GJ9" s="9">
        <v>155.1</v>
      </c>
      <c r="GK9" s="9">
        <v>153</v>
      </c>
      <c r="GL9" s="9">
        <v>180</v>
      </c>
      <c r="GM9" s="9">
        <v>189</v>
      </c>
      <c r="GN9" s="9">
        <v>182.4</v>
      </c>
      <c r="GO9" s="9">
        <v>315</v>
      </c>
      <c r="GP9" s="9">
        <v>256.5</v>
      </c>
      <c r="GQ9" s="9">
        <v>219</v>
      </c>
      <c r="GR9" s="9">
        <v>201.4</v>
      </c>
      <c r="GS9" s="9">
        <v>213</v>
      </c>
      <c r="GT9" s="9">
        <v>187</v>
      </c>
      <c r="GU9" s="9">
        <v>93</v>
      </c>
      <c r="GV9" s="9">
        <v>63</v>
      </c>
      <c r="GW9" s="9">
        <v>72</v>
      </c>
      <c r="GX9" s="9">
        <v>215</v>
      </c>
      <c r="GY9" s="9">
        <v>215</v>
      </c>
      <c r="GZ9" s="9">
        <v>205.7</v>
      </c>
      <c r="HA9" s="9">
        <v>215</v>
      </c>
      <c r="HB9" s="9">
        <v>145.1</v>
      </c>
      <c r="HC9" s="9">
        <v>230</v>
      </c>
      <c r="HD9" s="9">
        <v>201.3</v>
      </c>
      <c r="HE9" s="9">
        <v>206</v>
      </c>
      <c r="HF9" s="9">
        <v>205</v>
      </c>
      <c r="HG9" s="9">
        <v>275</v>
      </c>
      <c r="HH9" s="9">
        <v>275.2</v>
      </c>
      <c r="HI9" s="9">
        <v>255</v>
      </c>
      <c r="HJ9" s="9">
        <v>254</v>
      </c>
      <c r="HK9" s="9">
        <v>235</v>
      </c>
      <c r="HL9" s="9">
        <v>218.1</v>
      </c>
      <c r="HM9" s="9">
        <v>238</v>
      </c>
      <c r="HN9" s="9">
        <v>160</v>
      </c>
      <c r="HO9" s="9">
        <v>151</v>
      </c>
      <c r="HP9" s="9">
        <v>215</v>
      </c>
      <c r="HQ9" s="9">
        <v>218.3</v>
      </c>
      <c r="HR9" s="9">
        <v>280</v>
      </c>
      <c r="HS9" s="9">
        <v>205</v>
      </c>
      <c r="HT9" s="9">
        <v>122</v>
      </c>
      <c r="HU9" s="9">
        <v>294</v>
      </c>
      <c r="HV9" s="9">
        <v>263</v>
      </c>
      <c r="HW9" s="9">
        <v>195</v>
      </c>
      <c r="HX9" s="9">
        <v>447</v>
      </c>
      <c r="HY9" s="9">
        <v>361</v>
      </c>
      <c r="HZ9" s="9">
        <v>440</v>
      </c>
      <c r="IA9" s="9">
        <v>383</v>
      </c>
      <c r="IB9" s="9">
        <v>296</v>
      </c>
      <c r="IC9" s="9">
        <v>253</v>
      </c>
      <c r="ID9" s="9">
        <v>377</v>
      </c>
      <c r="IE9" s="9">
        <v>167</v>
      </c>
      <c r="IF9" s="9">
        <v>177</v>
      </c>
      <c r="IG9" s="9">
        <v>164.6</v>
      </c>
      <c r="IH9" s="9">
        <v>163</v>
      </c>
      <c r="II9" s="9">
        <v>177</v>
      </c>
      <c r="IJ9" s="9">
        <v>197.7</v>
      </c>
      <c r="IK9" s="9">
        <v>150</v>
      </c>
      <c r="IL9" s="9">
        <v>165</v>
      </c>
      <c r="IM9" s="9">
        <v>168.6</v>
      </c>
      <c r="IN9" s="9">
        <v>165</v>
      </c>
      <c r="IO9" s="9">
        <v>169.1</v>
      </c>
      <c r="IP9" s="9">
        <v>172</v>
      </c>
      <c r="IQ9" s="9">
        <v>195.3</v>
      </c>
      <c r="IR9" s="9">
        <v>71</v>
      </c>
      <c r="IS9" s="9">
        <v>82.1</v>
      </c>
      <c r="IT9" s="9">
        <v>69</v>
      </c>
      <c r="IU9" s="9">
        <v>52.4</v>
      </c>
      <c r="IV9" s="9">
        <v>187</v>
      </c>
      <c r="IW9" s="9">
        <v>137</v>
      </c>
      <c r="IX9" s="9">
        <v>141</v>
      </c>
      <c r="IY9" s="9">
        <v>117.5</v>
      </c>
      <c r="IZ9" s="9">
        <v>140</v>
      </c>
      <c r="JA9" s="9">
        <v>143.19999999999999</v>
      </c>
      <c r="JB9" s="9">
        <v>212</v>
      </c>
      <c r="JC9" s="9">
        <v>218.1</v>
      </c>
      <c r="JD9" s="9">
        <v>177</v>
      </c>
      <c r="JE9" s="9">
        <v>174.7</v>
      </c>
      <c r="JF9" s="9">
        <v>283</v>
      </c>
      <c r="JG9" s="9">
        <v>255.2</v>
      </c>
      <c r="JH9" s="9">
        <v>178</v>
      </c>
      <c r="JI9" s="9">
        <v>332</v>
      </c>
      <c r="JJ9" s="71"/>
      <c r="JK9" s="9">
        <v>417</v>
      </c>
      <c r="JL9" s="9">
        <v>676</v>
      </c>
      <c r="JM9" s="9">
        <v>405</v>
      </c>
      <c r="JN9" s="9">
        <v>788</v>
      </c>
    </row>
    <row r="10" spans="1:288" s="19" customFormat="1" x14ac:dyDescent="0.25">
      <c r="A10" s="8" t="s">
        <v>3</v>
      </c>
      <c r="B10" s="19">
        <v>10.7</v>
      </c>
      <c r="C10" s="19">
        <v>11.5</v>
      </c>
      <c r="D10" s="19">
        <v>12.4</v>
      </c>
      <c r="E10" s="19">
        <v>10.9</v>
      </c>
      <c r="F10" s="19">
        <v>10.7</v>
      </c>
      <c r="G10" s="19">
        <v>6.7</v>
      </c>
      <c r="H10" s="19">
        <v>9.9</v>
      </c>
      <c r="I10" s="20">
        <v>11</v>
      </c>
      <c r="J10" s="20">
        <v>11.3</v>
      </c>
      <c r="K10" s="20">
        <v>9.8000000000000007</v>
      </c>
      <c r="L10" s="20">
        <v>10.7</v>
      </c>
      <c r="M10" s="19">
        <v>4.8</v>
      </c>
      <c r="N10" s="19">
        <v>5.6</v>
      </c>
      <c r="O10" s="20">
        <v>15</v>
      </c>
      <c r="P10" s="20">
        <v>14.8</v>
      </c>
      <c r="Q10" s="20">
        <v>16</v>
      </c>
      <c r="R10" s="20">
        <v>16</v>
      </c>
      <c r="S10" s="20">
        <v>8</v>
      </c>
      <c r="T10" s="20">
        <v>9.1</v>
      </c>
      <c r="U10" s="20">
        <v>11.5</v>
      </c>
      <c r="V10" s="20">
        <v>10.3</v>
      </c>
      <c r="W10" s="20">
        <v>8.5</v>
      </c>
      <c r="X10" s="20">
        <v>11.7</v>
      </c>
      <c r="Y10" s="19">
        <v>12.3</v>
      </c>
      <c r="Z10" s="19">
        <v>13.3</v>
      </c>
      <c r="AA10" s="19">
        <v>12.5</v>
      </c>
      <c r="AB10" s="19">
        <v>11.8</v>
      </c>
      <c r="AC10" s="19">
        <v>6.8</v>
      </c>
      <c r="AD10" s="19">
        <v>12.9</v>
      </c>
      <c r="AE10" s="19">
        <v>12.5</v>
      </c>
      <c r="AF10" s="19">
        <v>10.9</v>
      </c>
      <c r="AG10" s="19">
        <v>7.4</v>
      </c>
      <c r="AH10" s="20">
        <v>13</v>
      </c>
      <c r="AI10" s="20">
        <v>12.5</v>
      </c>
      <c r="AJ10" s="19">
        <v>11.6</v>
      </c>
      <c r="AK10" s="19">
        <v>12.4</v>
      </c>
      <c r="AL10" s="19">
        <v>13.5</v>
      </c>
      <c r="AM10" s="19">
        <v>8.6999999999999993</v>
      </c>
      <c r="AN10" s="19">
        <v>9.9</v>
      </c>
      <c r="AO10" s="19">
        <v>11.2</v>
      </c>
      <c r="AP10" s="19">
        <v>10.8</v>
      </c>
      <c r="AQ10" s="19">
        <v>11.9</v>
      </c>
      <c r="AR10" s="20">
        <v>11</v>
      </c>
      <c r="AS10" s="19">
        <v>10.199999999999999</v>
      </c>
      <c r="AT10" s="19">
        <v>13.4</v>
      </c>
      <c r="AU10" s="19">
        <v>14.2</v>
      </c>
      <c r="AV10" s="20">
        <v>14.8</v>
      </c>
      <c r="AW10" s="19">
        <v>11.6</v>
      </c>
      <c r="AX10" s="19">
        <v>10.9</v>
      </c>
      <c r="AY10" s="19">
        <v>10.4</v>
      </c>
      <c r="AZ10" s="19">
        <v>10.8</v>
      </c>
      <c r="BA10" s="19">
        <v>9.8000000000000007</v>
      </c>
      <c r="BB10" s="19">
        <v>15.2</v>
      </c>
      <c r="BC10" s="20">
        <v>14</v>
      </c>
      <c r="BD10" s="19">
        <v>14.2</v>
      </c>
      <c r="BE10" s="19">
        <v>15.5</v>
      </c>
      <c r="BF10" s="19">
        <v>14.8</v>
      </c>
      <c r="BG10" s="19">
        <v>14.7</v>
      </c>
      <c r="BH10" s="19">
        <v>14.7</v>
      </c>
      <c r="BI10" s="19">
        <v>14.2</v>
      </c>
      <c r="BJ10" s="19">
        <v>14.3</v>
      </c>
      <c r="BK10" s="19">
        <v>14.9</v>
      </c>
      <c r="BL10" s="19">
        <v>15.3</v>
      </c>
      <c r="BM10" s="19">
        <v>13.9</v>
      </c>
      <c r="BN10" s="19">
        <v>10.5</v>
      </c>
      <c r="BO10" s="19">
        <v>11.2</v>
      </c>
      <c r="BP10" s="19">
        <v>12.2</v>
      </c>
      <c r="BQ10" s="19">
        <v>12.4</v>
      </c>
      <c r="BR10" s="19">
        <v>13.3</v>
      </c>
      <c r="BS10" s="19">
        <v>12.7</v>
      </c>
      <c r="BT10" s="19">
        <v>13.4</v>
      </c>
      <c r="BU10" s="20">
        <v>13</v>
      </c>
      <c r="BV10" s="20">
        <v>12.6</v>
      </c>
      <c r="BW10" s="19">
        <v>11.1</v>
      </c>
      <c r="BX10" s="19">
        <v>11.7</v>
      </c>
      <c r="BY10" s="19">
        <v>8.1</v>
      </c>
      <c r="BZ10" s="19">
        <v>14.6</v>
      </c>
      <c r="CA10" s="19">
        <v>15.5</v>
      </c>
      <c r="CB10" s="20">
        <v>16.399999999999999</v>
      </c>
      <c r="CC10" s="19">
        <v>16.399999999999999</v>
      </c>
      <c r="CD10" s="19">
        <v>17.100000000000001</v>
      </c>
      <c r="CE10" s="20">
        <v>15.7</v>
      </c>
      <c r="CF10" s="20">
        <v>15.6</v>
      </c>
      <c r="CG10" s="20">
        <v>14.1</v>
      </c>
      <c r="CH10" s="19">
        <v>15.1</v>
      </c>
      <c r="CI10" s="19">
        <v>16.100000000000001</v>
      </c>
      <c r="CJ10" s="20">
        <v>16.100000000000001</v>
      </c>
      <c r="CK10" s="20">
        <v>15.4</v>
      </c>
      <c r="CL10" s="19">
        <v>16.5</v>
      </c>
      <c r="CM10" s="20">
        <v>13.3</v>
      </c>
      <c r="CN10" s="19">
        <v>10.6</v>
      </c>
      <c r="CO10" s="20">
        <v>11</v>
      </c>
      <c r="CP10" s="19">
        <v>11.7</v>
      </c>
      <c r="CQ10" s="19">
        <v>10.3</v>
      </c>
      <c r="CR10" s="20">
        <v>11</v>
      </c>
      <c r="CS10" s="20">
        <v>7.4</v>
      </c>
      <c r="CT10" s="20">
        <v>13</v>
      </c>
      <c r="CU10" s="20">
        <v>13.8</v>
      </c>
      <c r="CV10" s="20">
        <v>10.4</v>
      </c>
      <c r="CW10" s="20">
        <v>11</v>
      </c>
      <c r="CX10" s="19">
        <v>10.8</v>
      </c>
      <c r="CY10" s="19">
        <v>11.5</v>
      </c>
      <c r="CZ10" s="19">
        <v>11.9</v>
      </c>
      <c r="DA10" s="19">
        <v>12.2</v>
      </c>
      <c r="DB10" s="19">
        <v>13.9</v>
      </c>
      <c r="DC10" s="19">
        <v>14.9</v>
      </c>
      <c r="DD10" s="19">
        <v>14.2</v>
      </c>
      <c r="DE10" s="19">
        <v>15.2</v>
      </c>
      <c r="DF10" s="19">
        <v>13.8</v>
      </c>
      <c r="DG10" s="19">
        <v>14.3</v>
      </c>
      <c r="DH10" s="19">
        <v>4.7</v>
      </c>
      <c r="DI10" s="19">
        <v>5.3</v>
      </c>
      <c r="DJ10" s="19">
        <v>12.7</v>
      </c>
      <c r="DK10" s="19">
        <v>13.8</v>
      </c>
      <c r="DL10" s="19">
        <v>13.2</v>
      </c>
      <c r="DM10" s="19">
        <v>12.5</v>
      </c>
      <c r="DN10" s="19">
        <v>13.8</v>
      </c>
      <c r="DO10" s="19">
        <v>12.9</v>
      </c>
      <c r="DP10" s="19">
        <v>13.4</v>
      </c>
      <c r="DQ10" s="19">
        <v>14</v>
      </c>
      <c r="DR10" s="19">
        <v>12.8</v>
      </c>
      <c r="DS10" s="19">
        <v>14.6</v>
      </c>
      <c r="DT10" s="20">
        <v>14</v>
      </c>
      <c r="DU10" s="19">
        <v>15.1</v>
      </c>
      <c r="DV10" s="19">
        <v>14.6</v>
      </c>
      <c r="DW10" s="19">
        <v>15.1</v>
      </c>
      <c r="DX10" s="19">
        <v>14.7</v>
      </c>
      <c r="DY10" s="19">
        <v>14.8</v>
      </c>
      <c r="DZ10" s="19">
        <v>11.3</v>
      </c>
      <c r="EA10" s="19">
        <v>12.1</v>
      </c>
      <c r="EB10" s="19">
        <v>11.3</v>
      </c>
      <c r="EC10" s="19">
        <v>11.8</v>
      </c>
      <c r="ED10" s="19">
        <v>11.2</v>
      </c>
      <c r="EE10" s="19">
        <v>11.8</v>
      </c>
      <c r="EF10" s="19">
        <v>6.4</v>
      </c>
      <c r="EG10" s="19">
        <v>5.3</v>
      </c>
      <c r="EH10" s="20">
        <v>11</v>
      </c>
      <c r="EI10" s="20">
        <v>11.2</v>
      </c>
      <c r="EJ10" s="19">
        <v>5.8</v>
      </c>
      <c r="EK10" s="19">
        <v>4.5999999999999996</v>
      </c>
      <c r="EL10" s="19">
        <v>10.3</v>
      </c>
      <c r="EM10" s="19">
        <v>5.9</v>
      </c>
      <c r="EN10" s="19">
        <v>7.3</v>
      </c>
      <c r="EO10" s="19">
        <v>7.7</v>
      </c>
      <c r="EP10" s="19">
        <v>5.0999999999999996</v>
      </c>
      <c r="EQ10" s="19">
        <v>5.5</v>
      </c>
      <c r="ER10" s="19">
        <v>12.7</v>
      </c>
      <c r="ES10" s="19">
        <v>13.6</v>
      </c>
      <c r="ET10" s="19">
        <v>10.4</v>
      </c>
      <c r="EU10" s="19">
        <v>11.5</v>
      </c>
      <c r="EV10" s="19">
        <v>9.3000000000000007</v>
      </c>
      <c r="EW10" s="19">
        <v>8.6999999999999993</v>
      </c>
      <c r="EX10" s="19">
        <v>11.8</v>
      </c>
      <c r="EY10" s="19">
        <v>11.6</v>
      </c>
      <c r="EZ10" s="19">
        <v>12.5</v>
      </c>
      <c r="FA10" s="19">
        <v>10.6</v>
      </c>
      <c r="FB10" s="19">
        <v>11.3</v>
      </c>
      <c r="FC10" s="19">
        <v>12.2</v>
      </c>
      <c r="FD10" s="19">
        <v>12.8</v>
      </c>
      <c r="FE10" s="19">
        <v>12.6</v>
      </c>
      <c r="FF10" s="19">
        <v>13.4</v>
      </c>
      <c r="FG10" s="19">
        <v>11.4</v>
      </c>
      <c r="FH10" s="19">
        <v>11.5</v>
      </c>
      <c r="FI10" s="19">
        <v>11.4</v>
      </c>
      <c r="FJ10" s="19">
        <v>10.199999999999999</v>
      </c>
      <c r="FK10" s="19">
        <v>10.6</v>
      </c>
      <c r="FL10" s="19">
        <v>9.1</v>
      </c>
      <c r="FM10" s="19">
        <v>9.6999999999999993</v>
      </c>
      <c r="FN10" s="19">
        <v>10.4</v>
      </c>
      <c r="FO10" s="19">
        <v>11.2</v>
      </c>
      <c r="FP10" s="19">
        <v>9.6</v>
      </c>
      <c r="FQ10" s="19">
        <v>10.5</v>
      </c>
      <c r="FR10" s="19">
        <v>12.2</v>
      </c>
      <c r="FS10" s="19">
        <v>12.7</v>
      </c>
      <c r="FT10" s="20">
        <v>12</v>
      </c>
      <c r="FU10" s="20">
        <v>12</v>
      </c>
      <c r="FV10" s="20">
        <v>11.3</v>
      </c>
      <c r="FW10" s="20">
        <v>12</v>
      </c>
      <c r="FX10" s="20">
        <v>9.9</v>
      </c>
      <c r="FY10" s="20">
        <v>10.7</v>
      </c>
      <c r="FZ10" s="20">
        <v>9.3000000000000007</v>
      </c>
      <c r="GA10" s="20">
        <v>10.6</v>
      </c>
      <c r="GB10" s="20">
        <v>10.9</v>
      </c>
      <c r="GC10" s="20">
        <v>9.9</v>
      </c>
      <c r="GD10" s="20">
        <v>10.8</v>
      </c>
      <c r="GE10" s="20">
        <v>10</v>
      </c>
      <c r="GF10" s="20">
        <v>10.7</v>
      </c>
      <c r="GG10" s="19">
        <v>10.199999999999999</v>
      </c>
      <c r="GH10" s="20">
        <v>11</v>
      </c>
      <c r="GI10" s="20">
        <v>10.4</v>
      </c>
      <c r="GJ10" s="20">
        <v>10.9</v>
      </c>
      <c r="GK10" s="20">
        <v>10.4</v>
      </c>
      <c r="GL10" s="20">
        <v>11</v>
      </c>
      <c r="GM10" s="20">
        <v>10.9</v>
      </c>
      <c r="GN10" s="20">
        <v>11.7</v>
      </c>
      <c r="GO10" s="19">
        <v>13.6</v>
      </c>
      <c r="GP10" s="19">
        <v>14.3</v>
      </c>
      <c r="GQ10" s="19">
        <v>12.4</v>
      </c>
      <c r="GR10" s="19">
        <v>13.5</v>
      </c>
      <c r="GS10" s="19">
        <v>-1.2</v>
      </c>
      <c r="GT10" s="19">
        <v>8.1</v>
      </c>
      <c r="GU10" s="19">
        <v>15.4</v>
      </c>
      <c r="GV10" s="19">
        <v>15.8</v>
      </c>
      <c r="GW10" s="19">
        <v>15.3</v>
      </c>
      <c r="GX10" s="20">
        <v>10</v>
      </c>
      <c r="GY10" s="20">
        <v>10</v>
      </c>
      <c r="GZ10" s="20">
        <v>10.9</v>
      </c>
      <c r="HA10" s="20">
        <v>9.8000000000000007</v>
      </c>
      <c r="HB10" s="20">
        <v>10.8</v>
      </c>
      <c r="HC10" s="20">
        <v>11.5</v>
      </c>
      <c r="HD10" s="20">
        <v>12.5</v>
      </c>
      <c r="HE10" s="20">
        <v>12.2</v>
      </c>
      <c r="HF10" s="19">
        <v>11.6</v>
      </c>
      <c r="HG10" s="19">
        <v>8.9</v>
      </c>
      <c r="HH10" s="19">
        <v>9.4</v>
      </c>
      <c r="HI10" s="19">
        <v>9.3000000000000007</v>
      </c>
      <c r="HJ10" s="19">
        <v>10.4</v>
      </c>
      <c r="HK10" s="19">
        <v>10.9</v>
      </c>
      <c r="HL10" s="19">
        <v>11.7</v>
      </c>
      <c r="HM10" s="19">
        <v>9.1999999999999993</v>
      </c>
      <c r="HN10" s="19">
        <v>11.1</v>
      </c>
      <c r="HO10" s="19">
        <v>6.9</v>
      </c>
      <c r="HP10" s="19">
        <v>8.6999999999999993</v>
      </c>
      <c r="HQ10" s="20">
        <v>10</v>
      </c>
      <c r="HR10" s="20">
        <v>10.3</v>
      </c>
      <c r="HS10" s="20">
        <v>10.4</v>
      </c>
      <c r="HT10" s="20">
        <v>5.2</v>
      </c>
      <c r="HU10" s="20">
        <v>7.8</v>
      </c>
      <c r="HV10" s="20">
        <v>3.7</v>
      </c>
      <c r="HW10" s="20">
        <v>6.2</v>
      </c>
      <c r="HX10" s="19">
        <v>6.8</v>
      </c>
      <c r="HY10" s="19">
        <v>6.5</v>
      </c>
      <c r="HZ10" s="19">
        <v>6.6</v>
      </c>
      <c r="IA10" s="19">
        <v>5.8</v>
      </c>
      <c r="IB10" s="19">
        <v>10.6</v>
      </c>
      <c r="IC10" s="19">
        <v>10.3</v>
      </c>
      <c r="ID10" s="19">
        <v>5.6</v>
      </c>
      <c r="IE10" s="19">
        <v>11.1</v>
      </c>
      <c r="IF10" s="19">
        <v>11.5</v>
      </c>
      <c r="IG10" s="19">
        <v>12.4</v>
      </c>
      <c r="IH10" s="19">
        <v>12.2</v>
      </c>
      <c r="II10" s="19">
        <v>10.3</v>
      </c>
      <c r="IJ10" s="19">
        <v>10.5</v>
      </c>
      <c r="IK10" s="19">
        <v>10.7</v>
      </c>
      <c r="IL10" s="19">
        <v>10.6</v>
      </c>
      <c r="IM10" s="19">
        <v>11.3</v>
      </c>
      <c r="IN10" s="19">
        <v>10.199999999999999</v>
      </c>
      <c r="IO10" s="19">
        <v>11.2</v>
      </c>
      <c r="IP10" s="19">
        <v>10.199999999999999</v>
      </c>
      <c r="IQ10" s="19">
        <v>10.6</v>
      </c>
      <c r="IR10" s="19">
        <v>14.6</v>
      </c>
      <c r="IS10" s="19">
        <v>15.3</v>
      </c>
      <c r="IT10" s="19">
        <v>15.4</v>
      </c>
      <c r="IU10" s="19">
        <v>16.5</v>
      </c>
      <c r="IV10" s="19">
        <v>3.2</v>
      </c>
      <c r="IW10" s="19">
        <v>13.7</v>
      </c>
      <c r="IX10" s="19">
        <v>13.5</v>
      </c>
      <c r="IY10" s="19">
        <v>14.6</v>
      </c>
      <c r="IZ10" s="19">
        <v>11.3</v>
      </c>
      <c r="JA10" s="19">
        <v>11.7</v>
      </c>
      <c r="JB10" s="19">
        <v>10.6</v>
      </c>
      <c r="JC10" s="19">
        <v>11.4</v>
      </c>
      <c r="JD10" s="19">
        <v>10.8</v>
      </c>
      <c r="JE10" s="19">
        <v>11.5</v>
      </c>
      <c r="JF10" s="19">
        <v>9.5</v>
      </c>
      <c r="JG10" s="19">
        <v>10.1</v>
      </c>
      <c r="JH10" s="19">
        <v>11.3</v>
      </c>
      <c r="JI10" s="19">
        <v>7.3</v>
      </c>
      <c r="JJ10" s="18"/>
      <c r="JK10" s="19">
        <v>2.7</v>
      </c>
      <c r="JL10" s="19">
        <v>1.8</v>
      </c>
      <c r="JM10" s="19">
        <v>-1.7</v>
      </c>
      <c r="JN10" s="19">
        <v>-1.9</v>
      </c>
    </row>
    <row r="11" spans="1:288" x14ac:dyDescent="0.25">
      <c r="A11" s="7" t="s">
        <v>4</v>
      </c>
      <c r="B11" s="9">
        <v>19.5</v>
      </c>
      <c r="C11" s="9">
        <v>20.8</v>
      </c>
      <c r="D11" s="9">
        <v>21.7</v>
      </c>
      <c r="E11" s="9">
        <v>20.2</v>
      </c>
      <c r="F11" s="9">
        <v>19.2</v>
      </c>
      <c r="G11" s="9">
        <v>15.6</v>
      </c>
      <c r="H11" s="9">
        <v>17.399999999999999</v>
      </c>
      <c r="I11" s="21">
        <v>19.3</v>
      </c>
      <c r="J11" s="21">
        <v>19.899999999999999</v>
      </c>
      <c r="K11" s="21">
        <v>19</v>
      </c>
      <c r="L11" s="21">
        <v>20.2</v>
      </c>
      <c r="M11" s="21">
        <v>13</v>
      </c>
      <c r="N11" s="9">
        <v>12.2</v>
      </c>
      <c r="O11" s="21">
        <v>22.4</v>
      </c>
      <c r="P11" s="21">
        <v>22.7</v>
      </c>
      <c r="Q11" s="21">
        <v>20.5</v>
      </c>
      <c r="R11" s="21">
        <v>23.5</v>
      </c>
      <c r="S11" s="21">
        <v>15.5</v>
      </c>
      <c r="T11" s="21">
        <v>17.100000000000001</v>
      </c>
      <c r="U11" s="21">
        <v>19.2</v>
      </c>
      <c r="V11" s="21">
        <v>18.3</v>
      </c>
      <c r="W11" s="21">
        <v>16.2</v>
      </c>
      <c r="X11" s="21">
        <v>19.7</v>
      </c>
      <c r="Y11" s="9">
        <v>20.100000000000001</v>
      </c>
      <c r="Z11" s="9">
        <v>21.6</v>
      </c>
      <c r="AA11" s="9">
        <v>20.2</v>
      </c>
      <c r="AB11" s="9">
        <v>19.600000000000001</v>
      </c>
      <c r="AC11" s="9">
        <v>14.5</v>
      </c>
      <c r="AD11" s="9">
        <v>21.3</v>
      </c>
      <c r="AE11" s="9">
        <v>21.2</v>
      </c>
      <c r="AF11" s="9">
        <v>18.5</v>
      </c>
      <c r="AG11" s="9">
        <v>14.6</v>
      </c>
      <c r="AH11" s="9">
        <v>21.5</v>
      </c>
      <c r="AI11" s="9">
        <v>20.2</v>
      </c>
      <c r="AJ11" s="9">
        <v>18.899999999999999</v>
      </c>
      <c r="AK11" s="21">
        <v>20</v>
      </c>
      <c r="AL11" s="9">
        <v>21.9</v>
      </c>
      <c r="AM11" s="9">
        <v>16.399999999999999</v>
      </c>
      <c r="AN11" s="9">
        <v>16.899999999999999</v>
      </c>
      <c r="AO11" s="9">
        <v>18.8</v>
      </c>
      <c r="AP11" s="9">
        <v>18.7</v>
      </c>
      <c r="AQ11" s="21">
        <v>20</v>
      </c>
      <c r="AR11" s="21">
        <v>19</v>
      </c>
      <c r="AS11" s="9">
        <v>18.2</v>
      </c>
      <c r="AT11" s="9">
        <v>21.7</v>
      </c>
      <c r="AU11" s="9">
        <v>22.9</v>
      </c>
      <c r="AV11" s="21">
        <v>23.3</v>
      </c>
      <c r="AW11" s="9">
        <v>20.100000000000001</v>
      </c>
      <c r="AX11" s="9">
        <v>19.899999999999999</v>
      </c>
      <c r="AY11" s="9">
        <v>18.600000000000001</v>
      </c>
      <c r="AZ11" s="9">
        <v>19.399999999999999</v>
      </c>
      <c r="BA11" s="9">
        <v>18.2</v>
      </c>
      <c r="BB11" s="21">
        <v>24.6</v>
      </c>
      <c r="BC11" s="21">
        <v>22.9</v>
      </c>
      <c r="BD11" s="21">
        <v>23</v>
      </c>
      <c r="BE11" s="21">
        <v>24.8</v>
      </c>
      <c r="BF11" s="21">
        <v>19.100000000000001</v>
      </c>
      <c r="BG11" s="21">
        <v>22.8</v>
      </c>
      <c r="BH11" s="21">
        <v>22.8</v>
      </c>
      <c r="BI11" s="21">
        <v>23.3</v>
      </c>
      <c r="BJ11" s="21">
        <v>23</v>
      </c>
      <c r="BK11" s="9">
        <v>22.1</v>
      </c>
      <c r="BL11" s="21">
        <v>24.4</v>
      </c>
      <c r="BM11" s="9">
        <v>22.9</v>
      </c>
      <c r="BN11" s="21">
        <v>17</v>
      </c>
      <c r="BO11" s="21">
        <v>18</v>
      </c>
      <c r="BP11" s="9">
        <v>19.600000000000001</v>
      </c>
      <c r="BQ11" s="9">
        <v>19.899999999999999</v>
      </c>
      <c r="BR11" s="21">
        <v>21</v>
      </c>
      <c r="BS11" s="9">
        <v>19.8</v>
      </c>
      <c r="BT11" s="9">
        <v>20.5</v>
      </c>
      <c r="BU11" s="9">
        <v>19.899999999999999</v>
      </c>
      <c r="BV11" s="9">
        <v>19.3</v>
      </c>
      <c r="BW11" s="9">
        <v>19.2</v>
      </c>
      <c r="BX11" s="9">
        <v>20.2</v>
      </c>
      <c r="BY11" s="9">
        <v>17.8</v>
      </c>
      <c r="BZ11" s="21">
        <v>21.8</v>
      </c>
      <c r="CA11" s="21">
        <v>23.1</v>
      </c>
      <c r="CB11" s="21">
        <v>24.2</v>
      </c>
      <c r="CC11" s="9">
        <v>24.3</v>
      </c>
      <c r="CD11" s="21">
        <v>25.4</v>
      </c>
      <c r="CE11" s="21">
        <v>23.1</v>
      </c>
      <c r="CF11" s="21">
        <v>23.6</v>
      </c>
      <c r="CG11" s="21">
        <v>21.7</v>
      </c>
      <c r="CH11" s="21">
        <v>22.9</v>
      </c>
      <c r="CI11" s="21">
        <v>24.4</v>
      </c>
      <c r="CJ11" s="21">
        <v>24.3</v>
      </c>
      <c r="CK11" s="21">
        <v>22.9</v>
      </c>
      <c r="CL11" s="21">
        <v>24.3</v>
      </c>
      <c r="CM11" s="21">
        <v>21.7</v>
      </c>
      <c r="CN11" s="9">
        <v>19.5</v>
      </c>
      <c r="CO11" s="21">
        <v>20.3</v>
      </c>
      <c r="CP11" s="9">
        <v>17.3</v>
      </c>
      <c r="CQ11" s="9">
        <v>18.7</v>
      </c>
      <c r="CR11" s="9">
        <v>19.899999999999999</v>
      </c>
      <c r="CS11" s="21">
        <v>16.100000000000001</v>
      </c>
      <c r="CT11" s="21">
        <v>22.3</v>
      </c>
      <c r="CU11" s="21">
        <v>23.6</v>
      </c>
      <c r="CV11" s="21">
        <v>18.2</v>
      </c>
      <c r="CW11" s="21">
        <v>18.899999999999999</v>
      </c>
      <c r="CX11" s="9">
        <v>16.100000000000001</v>
      </c>
      <c r="CY11" s="21">
        <v>17</v>
      </c>
      <c r="CZ11" s="41">
        <v>16.399999999999999</v>
      </c>
      <c r="DA11" s="41">
        <v>16.8</v>
      </c>
      <c r="DB11" s="21">
        <v>23.1</v>
      </c>
      <c r="DC11" s="9">
        <v>24.5</v>
      </c>
      <c r="DD11" s="9">
        <v>23.6</v>
      </c>
      <c r="DE11" s="9">
        <v>24.9</v>
      </c>
      <c r="DF11" s="9">
        <v>23.2</v>
      </c>
      <c r="DG11" s="9">
        <v>23.5</v>
      </c>
      <c r="DH11" s="9">
        <v>12.8</v>
      </c>
      <c r="DI11" s="9">
        <v>13.8</v>
      </c>
      <c r="DJ11" s="9">
        <v>20.8</v>
      </c>
      <c r="DK11" s="9">
        <v>22.3</v>
      </c>
      <c r="DL11" s="9">
        <v>19.899999999999999</v>
      </c>
      <c r="DM11" s="9">
        <v>19.600000000000001</v>
      </c>
      <c r="DN11" s="9">
        <v>21.4</v>
      </c>
      <c r="DO11" s="9">
        <v>20</v>
      </c>
      <c r="DP11" s="9">
        <v>20.6</v>
      </c>
      <c r="DQ11" s="9">
        <v>21.1</v>
      </c>
      <c r="DR11" s="9">
        <v>20.100000000000001</v>
      </c>
      <c r="DS11" s="21">
        <v>23</v>
      </c>
      <c r="DT11" s="21">
        <v>22.4</v>
      </c>
      <c r="DU11" s="9">
        <v>23.9</v>
      </c>
      <c r="DV11" s="9">
        <v>23.8</v>
      </c>
      <c r="DW11" s="9">
        <v>24.1</v>
      </c>
      <c r="DX11" s="21">
        <v>23.1</v>
      </c>
      <c r="DY11" s="9">
        <v>23.9</v>
      </c>
      <c r="DZ11" s="9">
        <v>18.100000000000001</v>
      </c>
      <c r="EA11" s="9">
        <v>19.100000000000001</v>
      </c>
      <c r="EB11" s="9">
        <v>19.2</v>
      </c>
      <c r="EC11" s="9">
        <v>20.2</v>
      </c>
      <c r="ED11" s="9">
        <v>19.100000000000001</v>
      </c>
      <c r="EE11" s="9">
        <v>19.7</v>
      </c>
      <c r="EF11" s="9">
        <v>14.8</v>
      </c>
      <c r="EG11" s="9">
        <v>14.1</v>
      </c>
      <c r="EH11" s="9">
        <v>20.100000000000001</v>
      </c>
      <c r="EI11" s="9">
        <v>20.5</v>
      </c>
      <c r="EJ11" s="9">
        <v>14.2</v>
      </c>
      <c r="EK11" s="9">
        <v>12.8</v>
      </c>
      <c r="EL11" s="9">
        <v>19.100000000000001</v>
      </c>
      <c r="EM11" s="9">
        <v>14.4</v>
      </c>
      <c r="EN11" s="9">
        <v>15.5</v>
      </c>
      <c r="EO11" s="9">
        <v>16</v>
      </c>
      <c r="EP11" s="9">
        <v>13.3</v>
      </c>
      <c r="EQ11" s="9">
        <v>13.6</v>
      </c>
      <c r="ER11" s="9">
        <v>20.3</v>
      </c>
      <c r="ES11" s="9">
        <v>21.4</v>
      </c>
      <c r="ET11" s="9">
        <v>18.899999999999999</v>
      </c>
      <c r="EU11" s="9">
        <v>20.399999999999999</v>
      </c>
      <c r="EV11" s="9">
        <v>17.899999999999999</v>
      </c>
      <c r="EW11" s="9">
        <v>17.3</v>
      </c>
      <c r="EX11" s="41">
        <v>18.8</v>
      </c>
      <c r="EY11" s="41">
        <v>18.5</v>
      </c>
      <c r="EZ11" s="41">
        <v>19.600000000000001</v>
      </c>
      <c r="FA11" s="41">
        <v>18.600000000000001</v>
      </c>
      <c r="FB11" s="41">
        <v>19.399999999999999</v>
      </c>
      <c r="FC11" s="9">
        <v>19.899999999999999</v>
      </c>
      <c r="FD11" s="9">
        <v>20.9</v>
      </c>
      <c r="FE11" s="9">
        <v>20.5</v>
      </c>
      <c r="FF11" s="9">
        <v>21.5</v>
      </c>
      <c r="FG11" s="9">
        <v>18.8</v>
      </c>
      <c r="FH11" s="9">
        <v>19</v>
      </c>
      <c r="FI11" s="9">
        <v>16.8</v>
      </c>
      <c r="FJ11" s="9">
        <v>18.3</v>
      </c>
      <c r="FK11" s="9">
        <v>18.8</v>
      </c>
      <c r="FL11" s="9">
        <v>17.7</v>
      </c>
      <c r="FM11" s="9">
        <v>18.7</v>
      </c>
      <c r="FN11" s="9">
        <v>18.5</v>
      </c>
      <c r="FO11" s="9">
        <v>19.8</v>
      </c>
      <c r="FP11" s="41">
        <v>18.2</v>
      </c>
      <c r="FQ11" s="41">
        <v>19.399999999999999</v>
      </c>
      <c r="FR11" s="21">
        <v>18</v>
      </c>
      <c r="FS11" s="21">
        <v>18.3</v>
      </c>
      <c r="FT11" s="21">
        <v>18</v>
      </c>
      <c r="FU11" s="21">
        <v>17.7</v>
      </c>
      <c r="FV11" s="21">
        <v>17.2</v>
      </c>
      <c r="FW11" s="21">
        <v>18</v>
      </c>
      <c r="FX11" s="210">
        <v>18.600000000000001</v>
      </c>
      <c r="FY11" s="210">
        <v>19.7</v>
      </c>
      <c r="FZ11" s="21">
        <v>17.3</v>
      </c>
      <c r="GA11" s="210">
        <v>18.399999999999999</v>
      </c>
      <c r="GB11" s="210">
        <v>19.2</v>
      </c>
      <c r="GC11" s="21">
        <v>17.399999999999999</v>
      </c>
      <c r="GD11" s="21">
        <v>18.600000000000001</v>
      </c>
      <c r="GE11" s="21">
        <v>17.5</v>
      </c>
      <c r="GF11" s="21">
        <v>18.399999999999999</v>
      </c>
      <c r="GG11" s="9">
        <v>17.399999999999999</v>
      </c>
      <c r="GH11" s="21">
        <v>18.399999999999999</v>
      </c>
      <c r="GI11" s="21">
        <v>17.100000000000001</v>
      </c>
      <c r="GJ11" s="21">
        <v>17.7</v>
      </c>
      <c r="GK11" s="21">
        <v>17.399999999999999</v>
      </c>
      <c r="GL11" s="21">
        <v>19.2</v>
      </c>
      <c r="GM11" s="21">
        <v>19.399999999999999</v>
      </c>
      <c r="GN11" s="21">
        <v>20.3</v>
      </c>
      <c r="GO11" s="9">
        <v>19.899999999999999</v>
      </c>
      <c r="GP11" s="9">
        <v>20.8</v>
      </c>
      <c r="GQ11" s="9">
        <v>19.5</v>
      </c>
      <c r="GR11" s="9">
        <v>20.7</v>
      </c>
      <c r="GS11" s="9">
        <v>7.1</v>
      </c>
      <c r="GT11" s="9">
        <v>16.2</v>
      </c>
      <c r="GU11" s="9">
        <v>23.8</v>
      </c>
      <c r="GV11" s="9">
        <v>24.3</v>
      </c>
      <c r="GW11" s="21">
        <v>22.8</v>
      </c>
      <c r="GX11" s="21">
        <v>19.100000000000001</v>
      </c>
      <c r="GY11" s="21">
        <v>19.100000000000001</v>
      </c>
      <c r="GZ11" s="21">
        <v>20.100000000000001</v>
      </c>
      <c r="HA11" s="210">
        <v>18.899999999999999</v>
      </c>
      <c r="HB11" s="210">
        <v>20</v>
      </c>
      <c r="HC11" s="21">
        <v>20.7</v>
      </c>
      <c r="HD11" s="21">
        <v>22.1</v>
      </c>
      <c r="HE11" s="21">
        <v>21.6</v>
      </c>
      <c r="HF11" s="9">
        <v>21.1</v>
      </c>
      <c r="HG11" s="9">
        <v>17.399999999999999</v>
      </c>
      <c r="HH11" s="9">
        <v>18.100000000000001</v>
      </c>
      <c r="HI11" s="9">
        <v>17.8</v>
      </c>
      <c r="HJ11" s="9">
        <v>19.399999999999999</v>
      </c>
      <c r="HK11" s="21">
        <v>20</v>
      </c>
      <c r="HL11" s="21">
        <v>21</v>
      </c>
      <c r="HM11" s="9">
        <v>17.8</v>
      </c>
      <c r="HN11" s="9">
        <v>18.8</v>
      </c>
      <c r="HO11" s="9">
        <v>18</v>
      </c>
      <c r="HP11" s="9">
        <v>17.7</v>
      </c>
      <c r="HQ11" s="21">
        <v>19.399999999999999</v>
      </c>
      <c r="HR11" s="21">
        <v>19.600000000000001</v>
      </c>
      <c r="HS11" s="210">
        <v>20.3</v>
      </c>
      <c r="HT11" s="21">
        <v>14.2</v>
      </c>
      <c r="HU11" s="21">
        <v>16.600000000000001</v>
      </c>
      <c r="HV11" s="21">
        <v>12</v>
      </c>
      <c r="HW11" s="21">
        <v>14.5</v>
      </c>
      <c r="HX11" s="9">
        <v>15.4</v>
      </c>
      <c r="HY11" s="9">
        <v>15.8</v>
      </c>
      <c r="HZ11" s="9">
        <v>15.2</v>
      </c>
      <c r="IA11" s="9">
        <v>14.6</v>
      </c>
      <c r="IB11" s="9">
        <v>20.3</v>
      </c>
      <c r="IC11" s="9">
        <v>19.600000000000001</v>
      </c>
      <c r="ID11" s="9">
        <v>14.2</v>
      </c>
      <c r="IE11" s="9">
        <v>19.100000000000001</v>
      </c>
      <c r="IF11" s="9">
        <v>19.5</v>
      </c>
      <c r="IG11" s="9">
        <v>20.5</v>
      </c>
      <c r="IH11" s="9">
        <v>20.2</v>
      </c>
      <c r="II11" s="9">
        <v>17.3</v>
      </c>
      <c r="IJ11" s="9">
        <v>17.8</v>
      </c>
      <c r="IK11" s="9">
        <v>17.3</v>
      </c>
      <c r="IL11" s="9">
        <v>18.600000000000001</v>
      </c>
      <c r="IM11" s="9">
        <v>19.3</v>
      </c>
      <c r="IN11" s="9">
        <v>17.899999999999999</v>
      </c>
      <c r="IO11" s="9">
        <v>19.2</v>
      </c>
      <c r="IP11" s="9">
        <v>17.2</v>
      </c>
      <c r="IQ11" s="9">
        <v>17.7</v>
      </c>
      <c r="IR11" s="9">
        <v>22.1</v>
      </c>
      <c r="IS11" s="9">
        <v>23.4</v>
      </c>
      <c r="IT11" s="9">
        <v>22.8</v>
      </c>
      <c r="IU11" s="9">
        <v>24.7</v>
      </c>
      <c r="IV11" s="9">
        <v>11.4</v>
      </c>
      <c r="IW11" s="9">
        <v>23</v>
      </c>
      <c r="IX11" s="9">
        <v>22.7</v>
      </c>
      <c r="IY11" s="9">
        <v>24.4</v>
      </c>
      <c r="IZ11" s="21">
        <v>19</v>
      </c>
      <c r="JA11" s="21">
        <v>19.600000000000001</v>
      </c>
      <c r="JB11" s="21">
        <v>18.100000000000001</v>
      </c>
      <c r="JC11" s="21">
        <v>19.3</v>
      </c>
      <c r="JD11" s="21">
        <v>19</v>
      </c>
      <c r="JE11" s="9">
        <v>20.2</v>
      </c>
      <c r="JF11" s="9">
        <v>18.399999999999999</v>
      </c>
      <c r="JG11" s="9">
        <v>19.2</v>
      </c>
      <c r="JH11" s="9">
        <v>19.399999999999999</v>
      </c>
      <c r="JI11" s="9">
        <v>15.5</v>
      </c>
      <c r="JJ11" s="71"/>
      <c r="JK11" s="9">
        <v>10.3</v>
      </c>
      <c r="JL11" s="9">
        <v>9.1</v>
      </c>
      <c r="JM11" s="9">
        <v>6.5</v>
      </c>
      <c r="JN11" s="9">
        <v>2.5</v>
      </c>
    </row>
    <row r="12" spans="1:288" x14ac:dyDescent="0.25">
      <c r="A12" s="7" t="s">
        <v>5</v>
      </c>
      <c r="B12" s="9">
        <v>1.5</v>
      </c>
      <c r="C12" s="9">
        <v>2.5</v>
      </c>
      <c r="D12" s="9">
        <v>3.6</v>
      </c>
      <c r="E12" s="9">
        <v>1.8</v>
      </c>
      <c r="F12" s="9">
        <v>1.8</v>
      </c>
      <c r="G12" s="9">
        <v>-0.8</v>
      </c>
      <c r="H12" s="21">
        <v>2</v>
      </c>
      <c r="I12" s="21">
        <v>2.7</v>
      </c>
      <c r="J12" s="21">
        <v>3.5</v>
      </c>
      <c r="K12" s="21">
        <v>0.1</v>
      </c>
      <c r="L12" s="21">
        <v>2</v>
      </c>
      <c r="M12" s="9">
        <v>-6.9</v>
      </c>
      <c r="N12" s="9">
        <v>-2.8</v>
      </c>
      <c r="O12" s="21">
        <v>8.3000000000000007</v>
      </c>
      <c r="P12" s="21">
        <v>7.5</v>
      </c>
      <c r="Q12" s="21">
        <v>5.3</v>
      </c>
      <c r="R12" s="21">
        <v>9.6</v>
      </c>
      <c r="S12" s="21">
        <v>1.7</v>
      </c>
      <c r="T12" s="21">
        <v>1.9</v>
      </c>
      <c r="U12" s="21">
        <v>4.7</v>
      </c>
      <c r="V12" s="21">
        <v>2.5</v>
      </c>
      <c r="W12" s="21">
        <v>2.5</v>
      </c>
      <c r="X12" s="21">
        <v>4.4000000000000004</v>
      </c>
      <c r="Y12" s="9">
        <v>5.0999999999999996</v>
      </c>
      <c r="Z12" s="9">
        <v>5.8</v>
      </c>
      <c r="AA12" s="9">
        <v>4.7</v>
      </c>
      <c r="AB12" s="9">
        <v>4.2</v>
      </c>
      <c r="AC12" s="9">
        <v>0.4</v>
      </c>
      <c r="AD12" s="9">
        <v>5.2</v>
      </c>
      <c r="AE12" s="21">
        <v>4</v>
      </c>
      <c r="AF12" s="9">
        <v>4.4000000000000004</v>
      </c>
      <c r="AG12" s="9">
        <v>1.1000000000000001</v>
      </c>
      <c r="AH12" s="9">
        <v>5.4</v>
      </c>
      <c r="AI12" s="9">
        <v>5.6</v>
      </c>
      <c r="AJ12" s="9">
        <v>4.4000000000000004</v>
      </c>
      <c r="AK12" s="9">
        <v>5.3</v>
      </c>
      <c r="AL12" s="9">
        <v>6.1</v>
      </c>
      <c r="AM12" s="9">
        <v>3.7</v>
      </c>
      <c r="AN12" s="9">
        <v>3.8</v>
      </c>
      <c r="AO12" s="9">
        <v>4.3</v>
      </c>
      <c r="AP12" s="9">
        <v>3.6</v>
      </c>
      <c r="AQ12" s="9">
        <v>4.3</v>
      </c>
      <c r="AR12" s="9">
        <v>3.7</v>
      </c>
      <c r="AS12" s="9">
        <v>2.2999999999999998</v>
      </c>
      <c r="AT12" s="9">
        <v>5.5</v>
      </c>
      <c r="AU12" s="9">
        <v>6.4</v>
      </c>
      <c r="AV12" s="21">
        <v>6.9</v>
      </c>
      <c r="AW12" s="9">
        <v>3.5</v>
      </c>
      <c r="AX12" s="9">
        <v>3.2</v>
      </c>
      <c r="AY12" s="9">
        <v>2.2999999999999998</v>
      </c>
      <c r="AZ12" s="9">
        <v>3.1</v>
      </c>
      <c r="BA12" s="9">
        <v>1.9</v>
      </c>
      <c r="BB12" s="21">
        <v>7</v>
      </c>
      <c r="BC12" s="21">
        <v>5.8</v>
      </c>
      <c r="BD12" s="21">
        <v>5.7</v>
      </c>
      <c r="BE12" s="21">
        <v>7.1</v>
      </c>
      <c r="BF12" s="21">
        <v>5.8</v>
      </c>
      <c r="BG12" s="21">
        <v>7</v>
      </c>
      <c r="BH12" s="21">
        <v>7</v>
      </c>
      <c r="BI12" s="21">
        <v>5.5</v>
      </c>
      <c r="BJ12" s="21">
        <v>6.4</v>
      </c>
      <c r="BK12" s="9">
        <v>6.5</v>
      </c>
      <c r="BL12" s="21">
        <v>7.4</v>
      </c>
      <c r="BM12" s="9">
        <v>5.6</v>
      </c>
      <c r="BN12" s="21">
        <v>4.3</v>
      </c>
      <c r="BO12" s="21">
        <v>5.3</v>
      </c>
      <c r="BP12" s="9">
        <v>4.7</v>
      </c>
      <c r="BQ12" s="9">
        <v>5.0999999999999996</v>
      </c>
      <c r="BR12" s="9">
        <v>6.1</v>
      </c>
      <c r="BS12" s="9">
        <v>5.8</v>
      </c>
      <c r="BT12" s="9">
        <v>6.6</v>
      </c>
      <c r="BU12" s="9">
        <v>6.5</v>
      </c>
      <c r="BV12" s="9">
        <v>6.1</v>
      </c>
      <c r="BW12" s="9">
        <v>3.1</v>
      </c>
      <c r="BX12" s="21">
        <v>4</v>
      </c>
      <c r="BY12" s="9">
        <v>-1.7</v>
      </c>
      <c r="BZ12" s="21">
        <v>8.1</v>
      </c>
      <c r="CA12" s="21">
        <v>8.9</v>
      </c>
      <c r="CB12" s="21">
        <v>10.4</v>
      </c>
      <c r="CC12" s="9">
        <v>10.5</v>
      </c>
      <c r="CD12" s="21">
        <v>10.4</v>
      </c>
      <c r="CE12" s="21">
        <v>9.5</v>
      </c>
      <c r="CF12" s="21">
        <v>8.6</v>
      </c>
      <c r="CG12" s="21">
        <v>7.8</v>
      </c>
      <c r="CH12" s="21">
        <v>8.4</v>
      </c>
      <c r="CI12" s="21">
        <v>9.3000000000000007</v>
      </c>
      <c r="CJ12" s="21">
        <v>9.1999999999999993</v>
      </c>
      <c r="CK12" s="21">
        <v>9.1</v>
      </c>
      <c r="CL12" s="21">
        <v>10</v>
      </c>
      <c r="CM12" s="21">
        <v>6.9</v>
      </c>
      <c r="CN12" s="9">
        <v>1.4</v>
      </c>
      <c r="CO12" s="21">
        <v>2</v>
      </c>
      <c r="CP12" s="9">
        <v>6.9</v>
      </c>
      <c r="CQ12" s="9">
        <v>1.1000000000000001</v>
      </c>
      <c r="CR12" s="9">
        <v>2.2999999999999998</v>
      </c>
      <c r="CS12" s="21">
        <v>-1</v>
      </c>
      <c r="CT12" s="21">
        <v>4</v>
      </c>
      <c r="CU12" s="21">
        <v>5</v>
      </c>
      <c r="CV12" s="21">
        <v>2.7</v>
      </c>
      <c r="CW12" s="21">
        <v>3.8</v>
      </c>
      <c r="CX12" s="9">
        <v>6.1</v>
      </c>
      <c r="CY12" s="9">
        <v>6.9</v>
      </c>
      <c r="CZ12" s="9">
        <v>8.1</v>
      </c>
      <c r="DA12" s="9">
        <v>8.3000000000000007</v>
      </c>
      <c r="DB12" s="21">
        <v>5.6</v>
      </c>
      <c r="DC12" s="9">
        <v>6.5</v>
      </c>
      <c r="DD12" s="9">
        <v>5.7</v>
      </c>
      <c r="DE12" s="9">
        <v>6.8</v>
      </c>
      <c r="DF12" s="9">
        <v>5.7</v>
      </c>
      <c r="DG12" s="9">
        <v>5.9</v>
      </c>
      <c r="DH12" s="9">
        <v>-2.2999999999999998</v>
      </c>
      <c r="DI12" s="9">
        <v>-1.3</v>
      </c>
      <c r="DJ12" s="9">
        <v>4.5999999999999996</v>
      </c>
      <c r="DK12" s="9">
        <v>5.9</v>
      </c>
      <c r="DL12" s="9">
        <v>7.1</v>
      </c>
      <c r="DM12" s="9">
        <v>5.4</v>
      </c>
      <c r="DN12" s="9">
        <v>6.6</v>
      </c>
      <c r="DO12" s="9">
        <v>6.1</v>
      </c>
      <c r="DP12" s="9">
        <v>6.7</v>
      </c>
      <c r="DQ12" s="9">
        <v>7.2</v>
      </c>
      <c r="DR12" s="9">
        <v>5.5</v>
      </c>
      <c r="DS12" s="21">
        <v>6.8</v>
      </c>
      <c r="DT12" s="21">
        <v>6</v>
      </c>
      <c r="DU12" s="9">
        <v>7.5</v>
      </c>
      <c r="DV12" s="9">
        <v>6.2</v>
      </c>
      <c r="DW12" s="9">
        <v>7.2</v>
      </c>
      <c r="DX12" s="21">
        <v>6.8</v>
      </c>
      <c r="DY12" s="9">
        <v>6.9</v>
      </c>
      <c r="DZ12" s="9">
        <v>4.8</v>
      </c>
      <c r="EA12" s="9">
        <v>5.8</v>
      </c>
      <c r="EB12" s="9">
        <v>3.4</v>
      </c>
      <c r="EC12" s="9">
        <v>4.2</v>
      </c>
      <c r="ED12" s="9">
        <v>3.5</v>
      </c>
      <c r="EE12" s="9">
        <v>4.5999999999999996</v>
      </c>
      <c r="EF12" s="9">
        <v>-0.8</v>
      </c>
      <c r="EG12" s="9">
        <v>-1.3</v>
      </c>
      <c r="EH12" s="9">
        <v>1.5</v>
      </c>
      <c r="EI12" s="9">
        <v>2.4</v>
      </c>
      <c r="EJ12" s="9">
        <v>-2.2000000000000002</v>
      </c>
      <c r="EK12" s="9">
        <v>-1.9</v>
      </c>
      <c r="EL12" s="9">
        <v>1.6</v>
      </c>
      <c r="EM12" s="9">
        <v>-1.8</v>
      </c>
      <c r="EN12" s="9">
        <v>-0.7</v>
      </c>
      <c r="EO12" s="9">
        <v>0.2</v>
      </c>
      <c r="EP12" s="9">
        <v>-2.4</v>
      </c>
      <c r="EQ12" s="9">
        <v>-2.6</v>
      </c>
      <c r="ER12" s="9">
        <v>5.3</v>
      </c>
      <c r="ES12" s="9">
        <v>6.2</v>
      </c>
      <c r="ET12" s="9">
        <v>2.1</v>
      </c>
      <c r="EU12" s="9">
        <v>3.2</v>
      </c>
      <c r="EV12" s="9">
        <v>0.9</v>
      </c>
      <c r="EW12" s="9">
        <v>0.8</v>
      </c>
      <c r="EX12" s="21">
        <v>5</v>
      </c>
      <c r="EY12" s="21">
        <v>5</v>
      </c>
      <c r="EZ12" s="21">
        <v>6</v>
      </c>
      <c r="FA12" s="9">
        <v>2.8</v>
      </c>
      <c r="FB12" s="9">
        <v>3.9</v>
      </c>
      <c r="FC12" s="9">
        <v>4.5</v>
      </c>
      <c r="FD12" s="9">
        <v>5.2</v>
      </c>
      <c r="FE12" s="9">
        <v>4.7</v>
      </c>
      <c r="FF12" s="9">
        <v>5.6</v>
      </c>
      <c r="FG12" s="9">
        <v>4.3</v>
      </c>
      <c r="FH12" s="21">
        <v>4</v>
      </c>
      <c r="FI12" s="21">
        <v>6.4</v>
      </c>
      <c r="FJ12" s="21">
        <v>2</v>
      </c>
      <c r="FK12" s="21">
        <v>2.9</v>
      </c>
      <c r="FL12" s="9">
        <v>0.3</v>
      </c>
      <c r="FM12" s="21">
        <v>1</v>
      </c>
      <c r="FN12" s="21">
        <v>2.1</v>
      </c>
      <c r="FO12" s="21">
        <v>3.2</v>
      </c>
      <c r="FP12" s="21">
        <v>0.9</v>
      </c>
      <c r="FQ12" s="21">
        <v>1.9</v>
      </c>
      <c r="FR12" s="21">
        <v>7</v>
      </c>
      <c r="FS12" s="21">
        <v>7.5</v>
      </c>
      <c r="FT12" s="21">
        <v>6.3</v>
      </c>
      <c r="FU12" s="21">
        <v>6.9</v>
      </c>
      <c r="FV12" s="21">
        <v>5.7</v>
      </c>
      <c r="FW12" s="21">
        <v>6.6</v>
      </c>
      <c r="FX12" s="21">
        <v>1.2</v>
      </c>
      <c r="FY12" s="21">
        <v>2.2000000000000002</v>
      </c>
      <c r="FZ12" s="21">
        <v>1.1000000000000001</v>
      </c>
      <c r="GA12" s="21">
        <v>2.8</v>
      </c>
      <c r="GB12" s="21">
        <v>3.4</v>
      </c>
      <c r="GC12" s="21">
        <v>2.5</v>
      </c>
      <c r="GD12" s="21">
        <v>3.6</v>
      </c>
      <c r="GE12" s="21">
        <v>2.5</v>
      </c>
      <c r="GF12" s="21">
        <v>3.6</v>
      </c>
      <c r="GG12" s="21">
        <v>3</v>
      </c>
      <c r="GH12" s="21">
        <v>4.3</v>
      </c>
      <c r="GI12" s="21">
        <v>4</v>
      </c>
      <c r="GJ12" s="21">
        <v>4.8</v>
      </c>
      <c r="GK12" s="21">
        <v>3.8</v>
      </c>
      <c r="GL12" s="21">
        <v>2.8</v>
      </c>
      <c r="GM12" s="21">
        <v>2.6</v>
      </c>
      <c r="GN12" s="21">
        <v>3.7</v>
      </c>
      <c r="GO12" s="9">
        <v>7.6</v>
      </c>
      <c r="GP12" s="9">
        <v>8.4</v>
      </c>
      <c r="GQ12" s="9">
        <v>5.5</v>
      </c>
      <c r="GR12" s="9">
        <v>6.5</v>
      </c>
      <c r="GS12" s="9">
        <v>-7.7</v>
      </c>
      <c r="GT12" s="9">
        <v>0.6</v>
      </c>
      <c r="GU12" s="9">
        <v>7.7</v>
      </c>
      <c r="GV12" s="9">
        <v>8.4</v>
      </c>
      <c r="GW12" s="21">
        <v>8.6</v>
      </c>
      <c r="GX12" s="21">
        <v>0.6</v>
      </c>
      <c r="GY12" s="21">
        <v>0.6</v>
      </c>
      <c r="GZ12" s="21">
        <v>1.8</v>
      </c>
      <c r="HA12" s="21">
        <v>0.4</v>
      </c>
      <c r="HB12" s="21">
        <v>1.7</v>
      </c>
      <c r="HC12" s="21">
        <v>2.2000000000000002</v>
      </c>
      <c r="HD12" s="21">
        <v>3.4</v>
      </c>
      <c r="HE12" s="21">
        <v>3.1</v>
      </c>
      <c r="HF12" s="9">
        <v>2.2000000000000002</v>
      </c>
      <c r="HG12" s="9">
        <v>0.4</v>
      </c>
      <c r="HH12" s="9">
        <v>1.3</v>
      </c>
      <c r="HI12" s="9">
        <v>0.5</v>
      </c>
      <c r="HJ12" s="9">
        <v>1.6</v>
      </c>
      <c r="HK12" s="21">
        <v>1.8</v>
      </c>
      <c r="HL12" s="21">
        <v>2.7</v>
      </c>
      <c r="HM12" s="9">
        <v>0.6</v>
      </c>
      <c r="HN12" s="9">
        <v>3.8</v>
      </c>
      <c r="HO12" s="9">
        <v>-3.5</v>
      </c>
      <c r="HP12" s="9">
        <v>-1.3</v>
      </c>
      <c r="HQ12" s="21">
        <v>0.7</v>
      </c>
      <c r="HR12" s="21">
        <v>0.6</v>
      </c>
      <c r="HS12" s="21">
        <v>-0.1</v>
      </c>
      <c r="HT12" s="21">
        <v>-4</v>
      </c>
      <c r="HU12" s="21">
        <v>-1</v>
      </c>
      <c r="HV12" s="21">
        <v>-5.5</v>
      </c>
      <c r="HW12" s="21">
        <v>-1.8</v>
      </c>
      <c r="HX12" s="9">
        <v>-2.2000000000000002</v>
      </c>
      <c r="HY12" s="9">
        <v>-3.8</v>
      </c>
      <c r="HZ12" s="9">
        <v>-1.9</v>
      </c>
      <c r="IA12" s="9">
        <v>-3.6</v>
      </c>
      <c r="IB12" s="9">
        <v>0.9</v>
      </c>
      <c r="IC12" s="9">
        <v>1.7</v>
      </c>
      <c r="ID12" s="9">
        <v>-3</v>
      </c>
      <c r="IE12" s="9">
        <v>3.2</v>
      </c>
      <c r="IF12" s="9">
        <v>3.5</v>
      </c>
      <c r="IG12" s="9">
        <v>4.9000000000000004</v>
      </c>
      <c r="IH12" s="9">
        <v>4.0999999999999996</v>
      </c>
      <c r="II12" s="9">
        <v>3.3</v>
      </c>
      <c r="IJ12" s="9">
        <v>3.7</v>
      </c>
      <c r="IK12" s="9">
        <v>4.5</v>
      </c>
      <c r="IL12" s="9">
        <v>2.8</v>
      </c>
      <c r="IM12" s="9">
        <v>3.7</v>
      </c>
      <c r="IN12" s="9">
        <v>2.7</v>
      </c>
      <c r="IO12" s="9">
        <v>3.9</v>
      </c>
      <c r="IP12" s="9">
        <v>3.1</v>
      </c>
      <c r="IQ12" s="9">
        <v>4.0999999999999996</v>
      </c>
      <c r="IR12" s="9">
        <v>7.8</v>
      </c>
      <c r="IS12" s="9">
        <v>8.1999999999999993</v>
      </c>
      <c r="IT12" s="9">
        <v>8.6999999999999993</v>
      </c>
      <c r="IU12" s="9">
        <v>9.6</v>
      </c>
      <c r="IV12" s="9">
        <v>-3.7</v>
      </c>
      <c r="IW12" s="9">
        <v>5.3</v>
      </c>
      <c r="IX12" s="9">
        <v>4.9000000000000004</v>
      </c>
      <c r="IY12" s="9">
        <v>5.8</v>
      </c>
      <c r="IZ12" s="21">
        <v>3.8</v>
      </c>
      <c r="JA12" s="21">
        <v>4.7</v>
      </c>
      <c r="JB12" s="21">
        <v>3.3</v>
      </c>
      <c r="JC12" s="21">
        <v>4.2</v>
      </c>
      <c r="JD12" s="21">
        <v>2.6</v>
      </c>
      <c r="JE12" s="9">
        <v>3.5</v>
      </c>
      <c r="JF12" s="9">
        <v>0.1</v>
      </c>
      <c r="JG12" s="9">
        <v>1.2</v>
      </c>
      <c r="JH12" s="9">
        <v>3.2</v>
      </c>
      <c r="JI12" s="9">
        <v>-2</v>
      </c>
      <c r="JJ12" s="71"/>
      <c r="JK12" s="9">
        <v>-3.8</v>
      </c>
      <c r="JL12" s="9">
        <v>-4.7</v>
      </c>
      <c r="JM12" s="9">
        <v>-8.4</v>
      </c>
      <c r="JN12" s="9">
        <v>-11.6</v>
      </c>
    </row>
    <row r="13" spans="1:288" x14ac:dyDescent="0.25">
      <c r="A13" s="7" t="s">
        <v>44</v>
      </c>
      <c r="B13" s="21">
        <f t="shared" ref="B13:BO13" si="0">B11-B12</f>
        <v>18</v>
      </c>
      <c r="C13" s="21">
        <f t="shared" si="0"/>
        <v>18.3</v>
      </c>
      <c r="D13" s="21">
        <f t="shared" si="0"/>
        <v>18.099999999999998</v>
      </c>
      <c r="E13" s="21">
        <f t="shared" si="0"/>
        <v>18.399999999999999</v>
      </c>
      <c r="F13" s="21">
        <f t="shared" si="0"/>
        <v>17.399999999999999</v>
      </c>
      <c r="G13" s="21">
        <f t="shared" si="0"/>
        <v>16.399999999999999</v>
      </c>
      <c r="H13" s="21">
        <f t="shared" si="0"/>
        <v>15.399999999999999</v>
      </c>
      <c r="I13" s="21">
        <f t="shared" si="0"/>
        <v>16.600000000000001</v>
      </c>
      <c r="J13" s="21">
        <f t="shared" si="0"/>
        <v>16.399999999999999</v>
      </c>
      <c r="K13" s="21">
        <f t="shared" si="0"/>
        <v>18.899999999999999</v>
      </c>
      <c r="L13" s="21">
        <f t="shared" si="0"/>
        <v>18.2</v>
      </c>
      <c r="M13" s="21">
        <f t="shared" si="0"/>
        <v>19.899999999999999</v>
      </c>
      <c r="N13" s="21">
        <f t="shared" si="0"/>
        <v>15</v>
      </c>
      <c r="O13" s="21">
        <f t="shared" si="0"/>
        <v>14.099999999999998</v>
      </c>
      <c r="P13" s="21">
        <f t="shared" si="0"/>
        <v>15.2</v>
      </c>
      <c r="Q13" s="21">
        <f t="shared" si="0"/>
        <v>15.2</v>
      </c>
      <c r="R13" s="21">
        <f t="shared" si="0"/>
        <v>13.9</v>
      </c>
      <c r="S13" s="21">
        <f t="shared" si="0"/>
        <v>13.8</v>
      </c>
      <c r="T13" s="21">
        <f t="shared" si="0"/>
        <v>15.200000000000001</v>
      </c>
      <c r="U13" s="21">
        <f t="shared" si="0"/>
        <v>14.5</v>
      </c>
      <c r="V13" s="21">
        <f t="shared" si="0"/>
        <v>15.8</v>
      </c>
      <c r="W13" s="21">
        <f t="shared" si="0"/>
        <v>13.7</v>
      </c>
      <c r="X13" s="21">
        <f>X11-X12</f>
        <v>15.299999999999999</v>
      </c>
      <c r="Y13" s="21">
        <f t="shared" si="0"/>
        <v>15.000000000000002</v>
      </c>
      <c r="Z13" s="21">
        <f t="shared" si="0"/>
        <v>15.8</v>
      </c>
      <c r="AA13" s="21">
        <f t="shared" si="0"/>
        <v>15.5</v>
      </c>
      <c r="AB13" s="21">
        <f t="shared" si="0"/>
        <v>15.400000000000002</v>
      </c>
      <c r="AC13" s="21">
        <f t="shared" si="0"/>
        <v>14.1</v>
      </c>
      <c r="AD13" s="21">
        <f t="shared" si="0"/>
        <v>16.100000000000001</v>
      </c>
      <c r="AE13" s="21">
        <f t="shared" si="0"/>
        <v>17.2</v>
      </c>
      <c r="AF13" s="21">
        <f t="shared" si="0"/>
        <v>14.1</v>
      </c>
      <c r="AG13" s="21">
        <f t="shared" si="0"/>
        <v>13.5</v>
      </c>
      <c r="AH13" s="21">
        <f t="shared" si="0"/>
        <v>16.100000000000001</v>
      </c>
      <c r="AI13" s="21">
        <f t="shared" si="0"/>
        <v>14.6</v>
      </c>
      <c r="AJ13" s="21">
        <f t="shared" si="0"/>
        <v>14.499999999999998</v>
      </c>
      <c r="AK13" s="21">
        <f t="shared" si="0"/>
        <v>14.7</v>
      </c>
      <c r="AL13" s="21">
        <f t="shared" si="0"/>
        <v>15.799999999999999</v>
      </c>
      <c r="AM13" s="21">
        <f t="shared" si="0"/>
        <v>12.7</v>
      </c>
      <c r="AN13" s="21">
        <f t="shared" si="0"/>
        <v>13.099999999999998</v>
      </c>
      <c r="AO13" s="21">
        <f t="shared" si="0"/>
        <v>14.5</v>
      </c>
      <c r="AP13" s="21">
        <f t="shared" si="0"/>
        <v>15.1</v>
      </c>
      <c r="AQ13" s="21">
        <f t="shared" si="0"/>
        <v>15.7</v>
      </c>
      <c r="AR13" s="21">
        <f t="shared" si="0"/>
        <v>15.3</v>
      </c>
      <c r="AS13" s="21">
        <f t="shared" si="0"/>
        <v>15.899999999999999</v>
      </c>
      <c r="AT13" s="21">
        <f t="shared" si="0"/>
        <v>16.2</v>
      </c>
      <c r="AU13" s="21">
        <f t="shared" si="0"/>
        <v>16.5</v>
      </c>
      <c r="AV13" s="21">
        <f t="shared" si="0"/>
        <v>16.399999999999999</v>
      </c>
      <c r="AW13" s="21">
        <f t="shared" si="0"/>
        <v>16.600000000000001</v>
      </c>
      <c r="AX13" s="21">
        <f t="shared" si="0"/>
        <v>16.7</v>
      </c>
      <c r="AY13" s="21">
        <f t="shared" si="0"/>
        <v>16.3</v>
      </c>
      <c r="AZ13" s="21">
        <f t="shared" si="0"/>
        <v>16.299999999999997</v>
      </c>
      <c r="BA13" s="21">
        <f t="shared" si="0"/>
        <v>16.3</v>
      </c>
      <c r="BB13" s="21">
        <f t="shared" si="0"/>
        <v>17.600000000000001</v>
      </c>
      <c r="BC13" s="21">
        <f t="shared" si="0"/>
        <v>17.099999999999998</v>
      </c>
      <c r="BD13" s="21">
        <f t="shared" si="0"/>
        <v>17.3</v>
      </c>
      <c r="BE13" s="21">
        <f t="shared" si="0"/>
        <v>17.700000000000003</v>
      </c>
      <c r="BF13" s="21">
        <f t="shared" si="0"/>
        <v>13.3</v>
      </c>
      <c r="BG13" s="21">
        <f t="shared" si="0"/>
        <v>15.8</v>
      </c>
      <c r="BH13" s="21">
        <f t="shared" si="0"/>
        <v>15.8</v>
      </c>
      <c r="BI13" s="21">
        <f t="shared" si="0"/>
        <v>17.8</v>
      </c>
      <c r="BJ13" s="21">
        <f t="shared" si="0"/>
        <v>16.600000000000001</v>
      </c>
      <c r="BK13" s="21">
        <f t="shared" si="0"/>
        <v>15.600000000000001</v>
      </c>
      <c r="BL13" s="21">
        <f t="shared" si="0"/>
        <v>17</v>
      </c>
      <c r="BM13" s="21">
        <f t="shared" si="0"/>
        <v>17.299999999999997</v>
      </c>
      <c r="BN13" s="21">
        <f t="shared" si="0"/>
        <v>12.7</v>
      </c>
      <c r="BO13" s="21">
        <f t="shared" si="0"/>
        <v>12.7</v>
      </c>
      <c r="BP13" s="21">
        <f t="shared" ref="BP13:EA13" si="1">BP11-BP12</f>
        <v>14.900000000000002</v>
      </c>
      <c r="BQ13" s="21">
        <f t="shared" si="1"/>
        <v>14.799999999999999</v>
      </c>
      <c r="BR13" s="21">
        <f t="shared" si="1"/>
        <v>14.9</v>
      </c>
      <c r="BS13" s="21">
        <f t="shared" si="1"/>
        <v>14</v>
      </c>
      <c r="BT13" s="21">
        <f t="shared" si="1"/>
        <v>13.9</v>
      </c>
      <c r="BU13" s="21">
        <f t="shared" si="1"/>
        <v>13.399999999999999</v>
      </c>
      <c r="BV13" s="21">
        <f t="shared" si="1"/>
        <v>13.200000000000001</v>
      </c>
      <c r="BW13" s="21">
        <f t="shared" si="1"/>
        <v>16.099999999999998</v>
      </c>
      <c r="BX13" s="21">
        <f t="shared" si="1"/>
        <v>16.2</v>
      </c>
      <c r="BY13" s="21">
        <f t="shared" si="1"/>
        <v>19.5</v>
      </c>
      <c r="BZ13" s="21">
        <f t="shared" ref="BZ13:CM13" si="2">BZ11-BZ12</f>
        <v>13.700000000000001</v>
      </c>
      <c r="CA13" s="21">
        <f t="shared" si="2"/>
        <v>14.200000000000001</v>
      </c>
      <c r="CB13" s="21">
        <f t="shared" si="2"/>
        <v>13.799999999999999</v>
      </c>
      <c r="CC13" s="21">
        <f t="shared" si="2"/>
        <v>13.8</v>
      </c>
      <c r="CD13" s="21">
        <f t="shared" si="2"/>
        <v>14.999999999999998</v>
      </c>
      <c r="CE13" s="21">
        <f t="shared" si="2"/>
        <v>13.600000000000001</v>
      </c>
      <c r="CF13" s="21">
        <f t="shared" si="2"/>
        <v>15.000000000000002</v>
      </c>
      <c r="CG13" s="21">
        <f t="shared" si="2"/>
        <v>13.899999999999999</v>
      </c>
      <c r="CH13" s="21">
        <f t="shared" si="2"/>
        <v>14.499999999999998</v>
      </c>
      <c r="CI13" s="21">
        <f t="shared" si="2"/>
        <v>15.099999999999998</v>
      </c>
      <c r="CJ13" s="21">
        <f t="shared" si="2"/>
        <v>15.100000000000001</v>
      </c>
      <c r="CK13" s="21">
        <f t="shared" si="2"/>
        <v>13.799999999999999</v>
      </c>
      <c r="CL13" s="21">
        <f t="shared" si="2"/>
        <v>14.3</v>
      </c>
      <c r="CM13" s="21">
        <f t="shared" si="2"/>
        <v>14.799999999999999</v>
      </c>
      <c r="CN13" s="21">
        <f t="shared" si="1"/>
        <v>18.100000000000001</v>
      </c>
      <c r="CO13" s="21">
        <f t="shared" si="1"/>
        <v>18.3</v>
      </c>
      <c r="CP13" s="21">
        <f t="shared" si="1"/>
        <v>10.4</v>
      </c>
      <c r="CQ13" s="21">
        <f t="shared" si="1"/>
        <v>17.599999999999998</v>
      </c>
      <c r="CR13" s="21">
        <f t="shared" si="1"/>
        <v>17.599999999999998</v>
      </c>
      <c r="CS13" s="21">
        <f t="shared" si="1"/>
        <v>17.100000000000001</v>
      </c>
      <c r="CT13" s="21">
        <f t="shared" si="1"/>
        <v>18.3</v>
      </c>
      <c r="CU13" s="21">
        <f t="shared" si="1"/>
        <v>18.600000000000001</v>
      </c>
      <c r="CV13" s="21">
        <f t="shared" si="1"/>
        <v>15.5</v>
      </c>
      <c r="CW13" s="21">
        <f t="shared" si="1"/>
        <v>15.099999999999998</v>
      </c>
      <c r="CX13" s="21">
        <f t="shared" si="1"/>
        <v>10.000000000000002</v>
      </c>
      <c r="CY13" s="21">
        <f t="shared" si="1"/>
        <v>10.1</v>
      </c>
      <c r="CZ13" s="21">
        <f t="shared" si="1"/>
        <v>8.2999999999999989</v>
      </c>
      <c r="DA13" s="21">
        <f t="shared" si="1"/>
        <v>8.5</v>
      </c>
      <c r="DB13" s="21">
        <f t="shared" si="1"/>
        <v>17.5</v>
      </c>
      <c r="DC13" s="21">
        <f t="shared" si="1"/>
        <v>18</v>
      </c>
      <c r="DD13" s="21">
        <f t="shared" si="1"/>
        <v>17.900000000000002</v>
      </c>
      <c r="DE13" s="21">
        <f t="shared" si="1"/>
        <v>18.099999999999998</v>
      </c>
      <c r="DF13" s="21">
        <f t="shared" si="1"/>
        <v>17.5</v>
      </c>
      <c r="DG13" s="21">
        <f t="shared" si="1"/>
        <v>17.600000000000001</v>
      </c>
      <c r="DH13" s="21">
        <f t="shared" si="1"/>
        <v>15.100000000000001</v>
      </c>
      <c r="DI13" s="21">
        <f t="shared" si="1"/>
        <v>15.100000000000001</v>
      </c>
      <c r="DJ13" s="21">
        <f t="shared" si="1"/>
        <v>16.200000000000003</v>
      </c>
      <c r="DK13" s="21">
        <f t="shared" si="1"/>
        <v>16.399999999999999</v>
      </c>
      <c r="DL13" s="21">
        <f t="shared" si="1"/>
        <v>12.799999999999999</v>
      </c>
      <c r="DM13" s="21">
        <f t="shared" si="1"/>
        <v>14.200000000000001</v>
      </c>
      <c r="DN13" s="21">
        <f t="shared" si="1"/>
        <v>14.799999999999999</v>
      </c>
      <c r="DO13" s="21">
        <f t="shared" si="1"/>
        <v>13.9</v>
      </c>
      <c r="DP13" s="21">
        <f t="shared" si="1"/>
        <v>13.900000000000002</v>
      </c>
      <c r="DQ13" s="21">
        <f t="shared" si="1"/>
        <v>13.900000000000002</v>
      </c>
      <c r="DR13" s="21">
        <f t="shared" si="1"/>
        <v>14.600000000000001</v>
      </c>
      <c r="DS13" s="21">
        <f t="shared" si="1"/>
        <v>16.2</v>
      </c>
      <c r="DT13" s="21">
        <f t="shared" si="1"/>
        <v>16.399999999999999</v>
      </c>
      <c r="DU13" s="21">
        <f t="shared" si="1"/>
        <v>16.399999999999999</v>
      </c>
      <c r="DV13" s="21">
        <f t="shared" si="1"/>
        <v>17.600000000000001</v>
      </c>
      <c r="DW13" s="21">
        <f t="shared" si="1"/>
        <v>16.900000000000002</v>
      </c>
      <c r="DX13" s="21">
        <f t="shared" si="1"/>
        <v>16.3</v>
      </c>
      <c r="DY13" s="21">
        <f t="shared" si="1"/>
        <v>17</v>
      </c>
      <c r="DZ13" s="21">
        <f t="shared" si="1"/>
        <v>13.3</v>
      </c>
      <c r="EA13" s="21">
        <f t="shared" si="1"/>
        <v>13.3</v>
      </c>
      <c r="EB13" s="21">
        <f t="shared" ref="EB13:FY13" si="3">EB11-EB12</f>
        <v>15.799999999999999</v>
      </c>
      <c r="EC13" s="21">
        <f t="shared" si="3"/>
        <v>16</v>
      </c>
      <c r="ED13" s="21">
        <f t="shared" si="3"/>
        <v>15.600000000000001</v>
      </c>
      <c r="EE13" s="21">
        <f t="shared" si="3"/>
        <v>15.1</v>
      </c>
      <c r="EF13" s="21">
        <f t="shared" si="3"/>
        <v>15.600000000000001</v>
      </c>
      <c r="EG13" s="21">
        <f t="shared" si="3"/>
        <v>15.4</v>
      </c>
      <c r="EH13" s="21">
        <f t="shared" si="3"/>
        <v>18.600000000000001</v>
      </c>
      <c r="EI13" s="21">
        <f t="shared" si="3"/>
        <v>18.100000000000001</v>
      </c>
      <c r="EJ13" s="21">
        <f t="shared" si="3"/>
        <v>16.399999999999999</v>
      </c>
      <c r="EK13" s="21">
        <f t="shared" si="3"/>
        <v>14.700000000000001</v>
      </c>
      <c r="EL13" s="21">
        <f t="shared" si="3"/>
        <v>17.5</v>
      </c>
      <c r="EM13" s="21">
        <f t="shared" si="3"/>
        <v>16.2</v>
      </c>
      <c r="EN13" s="21">
        <f t="shared" si="3"/>
        <v>16.2</v>
      </c>
      <c r="EO13" s="21">
        <f t="shared" si="3"/>
        <v>15.8</v>
      </c>
      <c r="EP13" s="21">
        <f t="shared" si="3"/>
        <v>15.700000000000001</v>
      </c>
      <c r="EQ13" s="21">
        <f t="shared" si="3"/>
        <v>16.2</v>
      </c>
      <c r="ER13" s="21">
        <f t="shared" si="3"/>
        <v>15</v>
      </c>
      <c r="ES13" s="21">
        <f t="shared" si="3"/>
        <v>15.2</v>
      </c>
      <c r="ET13" s="21">
        <f t="shared" si="3"/>
        <v>16.799999999999997</v>
      </c>
      <c r="EU13" s="21">
        <f t="shared" si="3"/>
        <v>17.2</v>
      </c>
      <c r="EV13" s="21">
        <f t="shared" si="3"/>
        <v>17</v>
      </c>
      <c r="EW13" s="21">
        <f t="shared" si="3"/>
        <v>16.5</v>
      </c>
      <c r="EX13" s="21">
        <f t="shared" si="3"/>
        <v>13.8</v>
      </c>
      <c r="EY13" s="21">
        <f t="shared" si="3"/>
        <v>13.5</v>
      </c>
      <c r="EZ13" s="21">
        <f t="shared" si="3"/>
        <v>13.600000000000001</v>
      </c>
      <c r="FA13" s="21">
        <f t="shared" si="3"/>
        <v>15.8</v>
      </c>
      <c r="FB13" s="21">
        <f t="shared" si="3"/>
        <v>15.499999999999998</v>
      </c>
      <c r="FC13" s="21">
        <f t="shared" si="3"/>
        <v>15.399999999999999</v>
      </c>
      <c r="FD13" s="21">
        <f t="shared" si="3"/>
        <v>15.7</v>
      </c>
      <c r="FE13" s="21">
        <f t="shared" si="3"/>
        <v>15.8</v>
      </c>
      <c r="FF13" s="21">
        <f t="shared" si="3"/>
        <v>15.9</v>
      </c>
      <c r="FG13" s="21">
        <f t="shared" si="3"/>
        <v>14.5</v>
      </c>
      <c r="FH13" s="21">
        <f t="shared" si="3"/>
        <v>15</v>
      </c>
      <c r="FI13" s="21">
        <f t="shared" si="3"/>
        <v>10.4</v>
      </c>
      <c r="FJ13" s="21">
        <f t="shared" si="3"/>
        <v>16.3</v>
      </c>
      <c r="FK13" s="21">
        <f t="shared" si="3"/>
        <v>15.9</v>
      </c>
      <c r="FL13" s="21">
        <f t="shared" si="3"/>
        <v>17.399999999999999</v>
      </c>
      <c r="FM13" s="21">
        <f t="shared" si="3"/>
        <v>17.7</v>
      </c>
      <c r="FN13" s="21">
        <f t="shared" si="3"/>
        <v>16.399999999999999</v>
      </c>
      <c r="FO13" s="21">
        <f t="shared" si="3"/>
        <v>16.600000000000001</v>
      </c>
      <c r="FP13" s="21">
        <f t="shared" si="3"/>
        <v>17.3</v>
      </c>
      <c r="FQ13" s="21">
        <f t="shared" si="3"/>
        <v>17.5</v>
      </c>
      <c r="FR13" s="21">
        <f t="shared" si="3"/>
        <v>11</v>
      </c>
      <c r="FS13" s="21">
        <f t="shared" si="3"/>
        <v>10.8</v>
      </c>
      <c r="FT13" s="21">
        <f t="shared" si="3"/>
        <v>11.7</v>
      </c>
      <c r="FU13" s="21">
        <f t="shared" si="3"/>
        <v>10.799999999999999</v>
      </c>
      <c r="FV13" s="21">
        <f t="shared" si="3"/>
        <v>11.5</v>
      </c>
      <c r="FW13" s="21">
        <f t="shared" si="3"/>
        <v>11.4</v>
      </c>
      <c r="FX13" s="21">
        <f t="shared" si="3"/>
        <v>17.400000000000002</v>
      </c>
      <c r="FY13" s="21">
        <f t="shared" si="3"/>
        <v>17.5</v>
      </c>
      <c r="FZ13" s="21">
        <f t="shared" ref="FZ13:HY13" si="4">FZ11-FZ12</f>
        <v>16.2</v>
      </c>
      <c r="GA13" s="21">
        <f t="shared" si="4"/>
        <v>15.599999999999998</v>
      </c>
      <c r="GB13" s="21">
        <f t="shared" si="4"/>
        <v>15.799999999999999</v>
      </c>
      <c r="GC13" s="21">
        <f t="shared" si="4"/>
        <v>14.899999999999999</v>
      </c>
      <c r="GD13" s="21">
        <f t="shared" si="4"/>
        <v>15.000000000000002</v>
      </c>
      <c r="GE13" s="21">
        <f t="shared" si="4"/>
        <v>15</v>
      </c>
      <c r="GF13" s="21">
        <f t="shared" si="4"/>
        <v>14.799999999999999</v>
      </c>
      <c r="GG13" s="21">
        <f t="shared" si="4"/>
        <v>14.399999999999999</v>
      </c>
      <c r="GH13" s="21">
        <f t="shared" si="4"/>
        <v>14.099999999999998</v>
      </c>
      <c r="GI13" s="21">
        <f t="shared" si="4"/>
        <v>13.100000000000001</v>
      </c>
      <c r="GJ13" s="21">
        <f t="shared" si="4"/>
        <v>12.899999999999999</v>
      </c>
      <c r="GK13" s="21">
        <f t="shared" si="4"/>
        <v>13.599999999999998</v>
      </c>
      <c r="GL13" s="21">
        <f t="shared" si="4"/>
        <v>16.399999999999999</v>
      </c>
      <c r="GM13" s="21">
        <f t="shared" si="4"/>
        <v>16.799999999999997</v>
      </c>
      <c r="GN13" s="21">
        <f t="shared" si="4"/>
        <v>16.600000000000001</v>
      </c>
      <c r="GO13" s="21">
        <f t="shared" si="4"/>
        <v>12.299999999999999</v>
      </c>
      <c r="GP13" s="21">
        <f t="shared" si="4"/>
        <v>12.4</v>
      </c>
      <c r="GQ13" s="21">
        <f t="shared" si="4"/>
        <v>14</v>
      </c>
      <c r="GR13" s="21">
        <f t="shared" si="4"/>
        <v>14.2</v>
      </c>
      <c r="GS13" s="21">
        <f>GS11-GS12</f>
        <v>14.8</v>
      </c>
      <c r="GT13" s="21">
        <f t="shared" si="4"/>
        <v>15.6</v>
      </c>
      <c r="GU13" s="21">
        <f t="shared" si="4"/>
        <v>16.100000000000001</v>
      </c>
      <c r="GV13" s="21">
        <f t="shared" si="4"/>
        <v>15.9</v>
      </c>
      <c r="GW13" s="21">
        <f t="shared" si="4"/>
        <v>14.200000000000001</v>
      </c>
      <c r="GX13" s="21">
        <f t="shared" si="4"/>
        <v>18.5</v>
      </c>
      <c r="GY13" s="21">
        <f t="shared" si="4"/>
        <v>18.5</v>
      </c>
      <c r="GZ13" s="21">
        <f t="shared" si="4"/>
        <v>18.3</v>
      </c>
      <c r="HA13" s="21">
        <f t="shared" si="4"/>
        <v>18.5</v>
      </c>
      <c r="HB13" s="21">
        <f t="shared" si="4"/>
        <v>18.3</v>
      </c>
      <c r="HC13" s="21">
        <f t="shared" si="4"/>
        <v>18.5</v>
      </c>
      <c r="HD13" s="21">
        <f t="shared" si="4"/>
        <v>18.700000000000003</v>
      </c>
      <c r="HE13" s="21">
        <f t="shared" si="4"/>
        <v>18.5</v>
      </c>
      <c r="HF13" s="21">
        <f t="shared" si="4"/>
        <v>18.900000000000002</v>
      </c>
      <c r="HG13" s="21">
        <f t="shared" si="4"/>
        <v>17</v>
      </c>
      <c r="HH13" s="21">
        <f t="shared" si="4"/>
        <v>16.8</v>
      </c>
      <c r="HI13" s="21">
        <f t="shared" si="4"/>
        <v>17.3</v>
      </c>
      <c r="HJ13" s="21">
        <f t="shared" si="4"/>
        <v>17.799999999999997</v>
      </c>
      <c r="HK13" s="21">
        <f t="shared" si="4"/>
        <v>18.2</v>
      </c>
      <c r="HL13" s="21"/>
      <c r="HM13" s="21">
        <f t="shared" si="4"/>
        <v>17.2</v>
      </c>
      <c r="HN13" s="21">
        <f t="shared" si="4"/>
        <v>15</v>
      </c>
      <c r="HO13" s="21">
        <f t="shared" si="4"/>
        <v>21.5</v>
      </c>
      <c r="HP13" s="21">
        <f t="shared" si="4"/>
        <v>19</v>
      </c>
      <c r="HQ13" s="21">
        <f t="shared" si="4"/>
        <v>18.7</v>
      </c>
      <c r="HR13" s="21">
        <f t="shared" si="4"/>
        <v>19</v>
      </c>
      <c r="HS13" s="21">
        <f t="shared" si="4"/>
        <v>20.400000000000002</v>
      </c>
      <c r="HT13" s="21">
        <f t="shared" si="4"/>
        <v>18.2</v>
      </c>
      <c r="HU13" s="21">
        <f t="shared" si="4"/>
        <v>17.600000000000001</v>
      </c>
      <c r="HV13" s="21">
        <f t="shared" si="4"/>
        <v>17.5</v>
      </c>
      <c r="HW13" s="21">
        <f t="shared" si="4"/>
        <v>16.3</v>
      </c>
      <c r="HX13" s="21">
        <f t="shared" si="4"/>
        <v>17.600000000000001</v>
      </c>
      <c r="HY13" s="21">
        <f t="shared" si="4"/>
        <v>19.600000000000001</v>
      </c>
      <c r="HZ13" s="21">
        <f t="shared" ref="HZ13:JI13" si="5">HZ11-HZ12</f>
        <v>17.099999999999998</v>
      </c>
      <c r="IA13" s="21">
        <f t="shared" si="5"/>
        <v>18.2</v>
      </c>
      <c r="IB13" s="21">
        <f t="shared" si="5"/>
        <v>19.400000000000002</v>
      </c>
      <c r="IC13" s="21">
        <f t="shared" si="5"/>
        <v>17.900000000000002</v>
      </c>
      <c r="ID13" s="21">
        <f t="shared" si="5"/>
        <v>17.2</v>
      </c>
      <c r="IE13" s="21">
        <f t="shared" si="5"/>
        <v>15.900000000000002</v>
      </c>
      <c r="IF13" s="21">
        <f t="shared" si="5"/>
        <v>16</v>
      </c>
      <c r="IG13" s="21">
        <f t="shared" si="5"/>
        <v>15.6</v>
      </c>
      <c r="IH13" s="21">
        <f t="shared" si="5"/>
        <v>16.100000000000001</v>
      </c>
      <c r="II13" s="21">
        <f t="shared" si="5"/>
        <v>14</v>
      </c>
      <c r="IJ13" s="21">
        <f t="shared" si="5"/>
        <v>14.100000000000001</v>
      </c>
      <c r="IK13" s="21">
        <f t="shared" si="5"/>
        <v>12.8</v>
      </c>
      <c r="IL13" s="21">
        <f t="shared" si="5"/>
        <v>15.8</v>
      </c>
      <c r="IM13" s="21">
        <f t="shared" si="5"/>
        <v>15.600000000000001</v>
      </c>
      <c r="IN13" s="21">
        <f t="shared" si="5"/>
        <v>15.2</v>
      </c>
      <c r="IO13" s="21">
        <f t="shared" si="5"/>
        <v>15.299999999999999</v>
      </c>
      <c r="IP13" s="21">
        <f t="shared" si="5"/>
        <v>14.1</v>
      </c>
      <c r="IQ13" s="21">
        <f t="shared" si="5"/>
        <v>13.6</v>
      </c>
      <c r="IR13" s="21">
        <f t="shared" si="5"/>
        <v>14.3</v>
      </c>
      <c r="IS13" s="21">
        <f t="shared" si="5"/>
        <v>15.2</v>
      </c>
      <c r="IT13" s="21">
        <f t="shared" si="5"/>
        <v>14.100000000000001</v>
      </c>
      <c r="IU13" s="21">
        <f t="shared" si="5"/>
        <v>15.1</v>
      </c>
      <c r="IV13" s="21">
        <f t="shared" si="5"/>
        <v>15.100000000000001</v>
      </c>
      <c r="IW13" s="21">
        <f t="shared" si="5"/>
        <v>17.7</v>
      </c>
      <c r="IX13" s="21">
        <f t="shared" si="5"/>
        <v>17.799999999999997</v>
      </c>
      <c r="IY13" s="21">
        <f t="shared" si="5"/>
        <v>18.599999999999998</v>
      </c>
      <c r="IZ13" s="21">
        <f t="shared" si="5"/>
        <v>15.2</v>
      </c>
      <c r="JA13" s="21">
        <f t="shared" si="5"/>
        <v>14.900000000000002</v>
      </c>
      <c r="JB13" s="21">
        <f t="shared" si="5"/>
        <v>14.8</v>
      </c>
      <c r="JC13" s="21">
        <f t="shared" si="5"/>
        <v>15.100000000000001</v>
      </c>
      <c r="JD13" s="21">
        <f t="shared" si="5"/>
        <v>16.399999999999999</v>
      </c>
      <c r="JE13" s="21">
        <f t="shared" si="5"/>
        <v>16.7</v>
      </c>
      <c r="JF13" s="21">
        <f t="shared" si="5"/>
        <v>18.299999999999997</v>
      </c>
      <c r="JG13" s="21">
        <f t="shared" si="5"/>
        <v>18</v>
      </c>
      <c r="JH13" s="21">
        <f>JH11-JH12</f>
        <v>16.2</v>
      </c>
      <c r="JI13" s="21">
        <f t="shared" si="5"/>
        <v>17.5</v>
      </c>
      <c r="JJ13" s="73"/>
      <c r="JK13" s="21">
        <f t="shared" ref="JK13:JM13" si="6">JK11-JK12</f>
        <v>14.100000000000001</v>
      </c>
      <c r="JL13" s="21">
        <f t="shared" si="6"/>
        <v>13.8</v>
      </c>
      <c r="JM13" s="21">
        <f t="shared" si="6"/>
        <v>14.9</v>
      </c>
      <c r="JN13" s="21">
        <f t="shared" ref="JN13:KB13" si="7">JN11-JN12</f>
        <v>14.1</v>
      </c>
      <c r="JO13" s="21">
        <f t="shared" si="7"/>
        <v>0</v>
      </c>
      <c r="JP13" s="21">
        <f t="shared" si="7"/>
        <v>0</v>
      </c>
      <c r="JQ13" s="21">
        <f t="shared" si="7"/>
        <v>0</v>
      </c>
      <c r="JR13" s="21">
        <f t="shared" si="7"/>
        <v>0</v>
      </c>
      <c r="JS13" s="21">
        <f t="shared" si="7"/>
        <v>0</v>
      </c>
      <c r="JT13" s="21">
        <f t="shared" si="7"/>
        <v>0</v>
      </c>
      <c r="JU13" s="21">
        <f t="shared" si="7"/>
        <v>0</v>
      </c>
      <c r="JV13" s="21">
        <f t="shared" si="7"/>
        <v>0</v>
      </c>
      <c r="JW13" s="21">
        <f t="shared" si="7"/>
        <v>0</v>
      </c>
      <c r="JX13" s="21">
        <f t="shared" si="7"/>
        <v>0</v>
      </c>
      <c r="JY13" s="21">
        <f t="shared" si="7"/>
        <v>0</v>
      </c>
      <c r="JZ13" s="21">
        <f t="shared" si="7"/>
        <v>0</v>
      </c>
      <c r="KA13" s="21">
        <f t="shared" si="7"/>
        <v>0</v>
      </c>
      <c r="KB13" s="21">
        <f t="shared" si="7"/>
        <v>0</v>
      </c>
    </row>
    <row r="14" spans="1:288" x14ac:dyDescent="0.25">
      <c r="A14" s="7" t="s">
        <v>18</v>
      </c>
      <c r="C14" s="9" t="s">
        <v>1640</v>
      </c>
      <c r="J14" s="9" t="s">
        <v>1643</v>
      </c>
      <c r="L14" s="9" t="s">
        <v>1646</v>
      </c>
      <c r="Q14" s="9" t="s">
        <v>1650</v>
      </c>
      <c r="AK14" s="9" t="s">
        <v>1652</v>
      </c>
      <c r="AU14" s="9" t="s">
        <v>1654</v>
      </c>
      <c r="AX14" s="9" t="s">
        <v>1656</v>
      </c>
      <c r="AZ14" s="9" t="s">
        <v>1658</v>
      </c>
      <c r="BB14" s="9" t="s">
        <v>1618</v>
      </c>
      <c r="BE14" s="9" t="s">
        <v>1616</v>
      </c>
      <c r="BO14" s="9" t="s">
        <v>1677</v>
      </c>
      <c r="BR14" s="9" t="s">
        <v>1678</v>
      </c>
      <c r="BT14" s="9" t="s">
        <v>1679</v>
      </c>
      <c r="BX14" s="9" t="s">
        <v>1664</v>
      </c>
      <c r="CA14" s="9" t="s">
        <v>1666</v>
      </c>
      <c r="CI14" s="9" t="s">
        <v>1668</v>
      </c>
      <c r="CO14" s="9" t="s">
        <v>1670</v>
      </c>
      <c r="CR14" s="9" t="s">
        <v>1672</v>
      </c>
      <c r="CU14" s="9" t="s">
        <v>1635</v>
      </c>
      <c r="CW14" s="9" t="s">
        <v>1674</v>
      </c>
      <c r="CY14" s="9" t="s">
        <v>1676</v>
      </c>
      <c r="DA14" s="9" t="s">
        <v>1682</v>
      </c>
      <c r="DE14" s="9" t="s">
        <v>1630</v>
      </c>
      <c r="DI14" s="9" t="s">
        <v>1633</v>
      </c>
      <c r="DK14" s="9" t="s">
        <v>1686</v>
      </c>
      <c r="DN14" s="9" t="s">
        <v>1689</v>
      </c>
      <c r="DP14" s="9" t="s">
        <v>1690</v>
      </c>
      <c r="DW14" s="9" t="s">
        <v>1694</v>
      </c>
      <c r="EA14" s="9" t="s">
        <v>1698</v>
      </c>
      <c r="EC14" s="9" t="s">
        <v>1702</v>
      </c>
      <c r="EE14" s="9" t="s">
        <v>1704</v>
      </c>
      <c r="EI14" s="9" t="s">
        <v>1708</v>
      </c>
      <c r="ES14" s="9" t="s">
        <v>1710</v>
      </c>
      <c r="EU14" s="9" t="s">
        <v>1715</v>
      </c>
      <c r="EW14" s="9" t="s">
        <v>1719</v>
      </c>
      <c r="EZ14" s="9" t="s">
        <v>1723</v>
      </c>
      <c r="FB14" s="9" t="s">
        <v>1725</v>
      </c>
      <c r="FD14" s="9" t="s">
        <v>1727</v>
      </c>
      <c r="FF14" s="9" t="s">
        <v>1730</v>
      </c>
      <c r="FK14" s="9" t="s">
        <v>1733</v>
      </c>
      <c r="FM14" s="9" t="s">
        <v>1735</v>
      </c>
      <c r="FO14" s="21" t="s">
        <v>1737</v>
      </c>
      <c r="FQ14" s="21" t="s">
        <v>1740</v>
      </c>
      <c r="FS14" s="9" t="s">
        <v>1744</v>
      </c>
      <c r="FW14" s="9" t="s">
        <v>1747</v>
      </c>
      <c r="FY14" s="9" t="s">
        <v>1751</v>
      </c>
      <c r="GB14" s="9" t="s">
        <v>1755</v>
      </c>
      <c r="GD14" s="9" t="s">
        <v>1758</v>
      </c>
      <c r="GF14" s="9" t="s">
        <v>1761</v>
      </c>
      <c r="GH14" s="9" t="s">
        <v>1763</v>
      </c>
      <c r="GJ14" s="9" t="s">
        <v>1765</v>
      </c>
      <c r="GN14" s="9" t="s">
        <v>1767</v>
      </c>
      <c r="GP14" s="9" t="s">
        <v>1769</v>
      </c>
      <c r="GR14" s="9" t="s">
        <v>1774</v>
      </c>
      <c r="GV14" s="9" t="s">
        <v>1776</v>
      </c>
      <c r="GZ14" s="9" t="s">
        <v>1779</v>
      </c>
      <c r="HB14" s="9" t="s">
        <v>1782</v>
      </c>
      <c r="HD14" s="9" t="s">
        <v>1834</v>
      </c>
      <c r="HE14" s="9" t="s">
        <v>1833</v>
      </c>
      <c r="HH14" s="9" t="s">
        <v>1838</v>
      </c>
      <c r="HJ14" s="9" t="s">
        <v>1790</v>
      </c>
      <c r="HL14" s="9" t="s">
        <v>1793</v>
      </c>
      <c r="HQ14" s="9" t="s">
        <v>1795</v>
      </c>
      <c r="IG14" s="9" t="s">
        <v>1798</v>
      </c>
      <c r="IJ14" s="9" t="s">
        <v>1803</v>
      </c>
      <c r="IM14" s="9" t="s">
        <v>1805</v>
      </c>
      <c r="IO14" s="9" t="s">
        <v>1808</v>
      </c>
      <c r="IQ14" s="9" t="s">
        <v>1810</v>
      </c>
      <c r="IS14" s="9" t="s">
        <v>1625</v>
      </c>
      <c r="IU14" s="9" t="s">
        <v>1622</v>
      </c>
      <c r="IW14" s="9" t="s">
        <v>1925</v>
      </c>
      <c r="IY14" s="9" t="s">
        <v>1628</v>
      </c>
      <c r="JA14" s="9" t="s">
        <v>1816</v>
      </c>
      <c r="JC14" s="9" t="s">
        <v>1814</v>
      </c>
      <c r="JE14" s="9" t="s">
        <v>1812</v>
      </c>
      <c r="JG14" s="9" t="s">
        <v>1818</v>
      </c>
      <c r="JJ14" s="71"/>
    </row>
    <row r="15" spans="1:288" x14ac:dyDescent="0.25">
      <c r="A15" s="7" t="s">
        <v>19</v>
      </c>
      <c r="C15" s="9" t="s">
        <v>1639</v>
      </c>
      <c r="H15" s="9" t="s">
        <v>1820</v>
      </c>
      <c r="I15" s="9" t="s">
        <v>1848</v>
      </c>
      <c r="J15" s="9" t="s">
        <v>1642</v>
      </c>
      <c r="K15" s="9" t="s">
        <v>1843</v>
      </c>
      <c r="L15" s="9" t="s">
        <v>1645</v>
      </c>
      <c r="O15" s="9" t="s">
        <v>1878</v>
      </c>
      <c r="P15" s="9" t="s">
        <v>2524</v>
      </c>
      <c r="Q15" s="9" t="s">
        <v>1649</v>
      </c>
      <c r="AJ15" s="9" t="s">
        <v>78</v>
      </c>
      <c r="AK15" s="9" t="s">
        <v>1651</v>
      </c>
      <c r="AS15" s="9" t="s">
        <v>1822</v>
      </c>
      <c r="AU15" s="9" t="s">
        <v>1653</v>
      </c>
      <c r="AW15" s="9" t="s">
        <v>1844</v>
      </c>
      <c r="AX15" s="9" t="s">
        <v>1655</v>
      </c>
      <c r="AZ15" s="9" t="s">
        <v>1657</v>
      </c>
      <c r="BB15" s="9" t="s">
        <v>1619</v>
      </c>
      <c r="BD15" s="9" t="s">
        <v>1875</v>
      </c>
      <c r="BE15" s="9" t="s">
        <v>1617</v>
      </c>
      <c r="BI15" s="9" t="s">
        <v>1875</v>
      </c>
      <c r="BO15" s="9" t="s">
        <v>1659</v>
      </c>
      <c r="BP15" s="9" t="s">
        <v>1862</v>
      </c>
      <c r="BR15" s="9" t="s">
        <v>1660</v>
      </c>
      <c r="BT15" s="9" t="s">
        <v>1662</v>
      </c>
      <c r="BX15" s="9" t="s">
        <v>1663</v>
      </c>
      <c r="BZ15" s="9" t="s">
        <v>1879</v>
      </c>
      <c r="CA15" s="9" t="s">
        <v>1665</v>
      </c>
      <c r="CI15" s="9" t="s">
        <v>1667</v>
      </c>
      <c r="CN15" s="9" t="s">
        <v>1828</v>
      </c>
      <c r="CO15" s="9" t="s">
        <v>1669</v>
      </c>
      <c r="CP15" s="9" t="s">
        <v>78</v>
      </c>
      <c r="CQ15" s="9" t="s">
        <v>1827</v>
      </c>
      <c r="CR15" s="9" t="s">
        <v>1671</v>
      </c>
      <c r="CS15" s="9" t="s">
        <v>1842</v>
      </c>
      <c r="CT15" s="9" t="s">
        <v>1874</v>
      </c>
      <c r="CU15" s="9" t="s">
        <v>1634</v>
      </c>
      <c r="CW15" s="9" t="s">
        <v>1673</v>
      </c>
      <c r="CX15" s="9" t="s">
        <v>1857</v>
      </c>
      <c r="CY15" s="9" t="s">
        <v>1675</v>
      </c>
      <c r="DA15" s="9" t="s">
        <v>1681</v>
      </c>
      <c r="DD15" s="9" t="s">
        <v>1873</v>
      </c>
      <c r="DE15" s="9" t="s">
        <v>1629</v>
      </c>
      <c r="DF15" s="9" t="s">
        <v>1629</v>
      </c>
      <c r="DG15" s="9" t="s">
        <v>1873</v>
      </c>
      <c r="DI15" s="9" t="s">
        <v>1632</v>
      </c>
      <c r="DJ15" s="9" t="s">
        <v>1870</v>
      </c>
      <c r="DK15" s="9" t="s">
        <v>1685</v>
      </c>
      <c r="DM15" s="9" t="s">
        <v>1863</v>
      </c>
      <c r="DN15" s="9" t="s">
        <v>1688</v>
      </c>
      <c r="DO15" s="9" t="s">
        <v>1864</v>
      </c>
      <c r="DP15" s="9" t="s">
        <v>1691</v>
      </c>
      <c r="DV15" s="9" t="s">
        <v>1872</v>
      </c>
      <c r="DW15" s="9" t="s">
        <v>1693</v>
      </c>
      <c r="DZ15" s="9" t="s">
        <v>1856</v>
      </c>
      <c r="EA15" s="9" t="s">
        <v>1697</v>
      </c>
      <c r="EB15" s="9" t="s">
        <v>1851</v>
      </c>
      <c r="EC15" s="9" t="s">
        <v>1701</v>
      </c>
      <c r="ED15" s="9" t="s">
        <v>1852</v>
      </c>
      <c r="EE15" s="9" t="s">
        <v>1703</v>
      </c>
      <c r="EH15" s="9" t="s">
        <v>1840</v>
      </c>
      <c r="EI15" s="9" t="s">
        <v>1707</v>
      </c>
      <c r="EN15" s="9" t="s">
        <v>1841</v>
      </c>
      <c r="ER15" s="9" t="s">
        <v>1866</v>
      </c>
      <c r="ES15" s="9" t="s">
        <v>1709</v>
      </c>
      <c r="EU15" s="9" t="s">
        <v>1714</v>
      </c>
      <c r="EV15" s="9" t="s">
        <v>1846</v>
      </c>
      <c r="EW15" s="9" t="s">
        <v>1718</v>
      </c>
      <c r="EX15" s="9" t="s">
        <v>1860</v>
      </c>
      <c r="EY15" s="9" t="s">
        <v>1827</v>
      </c>
      <c r="EZ15" s="9" t="s">
        <v>1722</v>
      </c>
      <c r="FB15" s="9" t="s">
        <v>1724</v>
      </c>
      <c r="FC15" s="9" t="s">
        <v>1845</v>
      </c>
      <c r="FD15" s="9" t="s">
        <v>1726</v>
      </c>
      <c r="FE15" s="9" t="s">
        <v>1865</v>
      </c>
      <c r="FF15" s="9" t="s">
        <v>1729</v>
      </c>
      <c r="FG15" s="9" t="s">
        <v>1859</v>
      </c>
      <c r="FJ15" s="9" t="s">
        <v>1821</v>
      </c>
      <c r="FK15" s="9" t="s">
        <v>1732</v>
      </c>
      <c r="FM15" s="9" t="s">
        <v>1734</v>
      </c>
      <c r="FO15" s="9" t="s">
        <v>1736</v>
      </c>
      <c r="FP15" s="9" t="s">
        <v>1825</v>
      </c>
      <c r="FQ15" s="9" t="s">
        <v>1739</v>
      </c>
      <c r="FS15" s="9" t="s">
        <v>1743</v>
      </c>
      <c r="FT15" s="9" t="s">
        <v>1858</v>
      </c>
      <c r="FW15" s="9" t="s">
        <v>1746</v>
      </c>
      <c r="FY15" s="9" t="s">
        <v>1750</v>
      </c>
      <c r="FZ15" s="9" t="s">
        <v>1824</v>
      </c>
      <c r="GA15" s="9" t="s">
        <v>1850</v>
      </c>
      <c r="GB15" s="9" t="s">
        <v>1754</v>
      </c>
      <c r="GC15" s="9" t="s">
        <v>1819</v>
      </c>
      <c r="GD15" s="9" t="s">
        <v>1757</v>
      </c>
      <c r="GF15" s="9" t="s">
        <v>1760</v>
      </c>
      <c r="GG15" s="9" t="s">
        <v>1855</v>
      </c>
      <c r="GH15" s="9" t="s">
        <v>1762</v>
      </c>
      <c r="GJ15" s="9" t="s">
        <v>1764</v>
      </c>
      <c r="GL15" s="9" t="s">
        <v>1847</v>
      </c>
      <c r="GN15" s="9" t="s">
        <v>1766</v>
      </c>
      <c r="GO15" s="9" t="s">
        <v>1867</v>
      </c>
      <c r="GP15" s="9" t="s">
        <v>1768</v>
      </c>
      <c r="GQ15" s="9" t="s">
        <v>1868</v>
      </c>
      <c r="GR15" s="9" t="s">
        <v>1773</v>
      </c>
      <c r="GS15" s="9" t="s">
        <v>1869</v>
      </c>
      <c r="GT15" s="9" t="s">
        <v>1905</v>
      </c>
      <c r="GU15" s="9" t="s">
        <v>1871</v>
      </c>
      <c r="GV15" s="9" t="s">
        <v>1775</v>
      </c>
      <c r="GX15" s="9" t="s">
        <v>1916</v>
      </c>
      <c r="GY15" s="9" t="s">
        <v>1826</v>
      </c>
      <c r="GZ15" s="9" t="s">
        <v>1778</v>
      </c>
      <c r="HB15" s="9" t="s">
        <v>1781</v>
      </c>
      <c r="HC15" s="9" t="s">
        <v>1831</v>
      </c>
      <c r="HD15" s="9" t="s">
        <v>1832</v>
      </c>
      <c r="HE15" s="9" t="s">
        <v>1832</v>
      </c>
      <c r="HG15" s="9" t="s">
        <v>1836</v>
      </c>
      <c r="HH15" s="9" t="s">
        <v>1837</v>
      </c>
      <c r="HJ15" s="9" t="s">
        <v>1789</v>
      </c>
      <c r="HK15" s="9" t="s">
        <v>1829</v>
      </c>
      <c r="HL15" s="9" t="s">
        <v>1792</v>
      </c>
      <c r="HM15" s="9" t="s">
        <v>1830</v>
      </c>
      <c r="HN15" s="9" t="s">
        <v>78</v>
      </c>
      <c r="HQ15" s="9" t="s">
        <v>1794</v>
      </c>
      <c r="HR15" s="9" t="s">
        <v>1839</v>
      </c>
      <c r="IF15" s="9" t="s">
        <v>1849</v>
      </c>
      <c r="IG15" s="9" t="s">
        <v>1797</v>
      </c>
      <c r="IH15" s="9" t="s">
        <v>1853</v>
      </c>
      <c r="II15" s="9" t="s">
        <v>1854</v>
      </c>
      <c r="IJ15" s="9" t="s">
        <v>1802</v>
      </c>
      <c r="IM15" s="9" t="s">
        <v>1804</v>
      </c>
      <c r="IO15" s="9" t="s">
        <v>1807</v>
      </c>
      <c r="IQ15" s="9" t="s">
        <v>1809</v>
      </c>
      <c r="IR15" s="9" t="s">
        <v>1877</v>
      </c>
      <c r="IS15" s="9" t="s">
        <v>1624</v>
      </c>
      <c r="IT15" s="9" t="s">
        <v>1876</v>
      </c>
      <c r="IU15" s="9" t="s">
        <v>1621</v>
      </c>
      <c r="IW15" s="9" t="s">
        <v>1924</v>
      </c>
      <c r="IY15" s="9" t="s">
        <v>1627</v>
      </c>
      <c r="IZ15" s="9" t="s">
        <v>1861</v>
      </c>
      <c r="JA15" s="9" t="s">
        <v>1815</v>
      </c>
      <c r="JB15" s="9" t="s">
        <v>1849</v>
      </c>
      <c r="JC15" s="9" t="s">
        <v>1813</v>
      </c>
      <c r="JD15" s="9" t="s">
        <v>1823</v>
      </c>
      <c r="JE15" s="9" t="s">
        <v>1811</v>
      </c>
      <c r="JG15" s="9" t="s">
        <v>1817</v>
      </c>
      <c r="JJ15" s="71"/>
      <c r="JN15" s="9" t="s">
        <v>1827</v>
      </c>
    </row>
    <row r="16" spans="1:288" x14ac:dyDescent="0.25">
      <c r="A16" s="7" t="s">
        <v>20</v>
      </c>
      <c r="B16" s="9">
        <v>253</v>
      </c>
      <c r="C16" s="9">
        <v>250</v>
      </c>
      <c r="D16" s="9">
        <v>243</v>
      </c>
      <c r="E16" s="9">
        <v>350</v>
      </c>
      <c r="F16" s="9">
        <v>240</v>
      </c>
      <c r="G16" s="9">
        <v>820</v>
      </c>
      <c r="H16" s="9">
        <v>98</v>
      </c>
      <c r="I16" s="9">
        <v>249</v>
      </c>
      <c r="J16" s="9">
        <v>249</v>
      </c>
      <c r="K16" s="9">
        <v>871</v>
      </c>
      <c r="L16" s="9">
        <v>873</v>
      </c>
      <c r="M16" s="9">
        <v>1780</v>
      </c>
      <c r="N16" s="9">
        <v>1460</v>
      </c>
      <c r="O16" s="9">
        <v>5</v>
      </c>
      <c r="P16" s="9" t="s">
        <v>2428</v>
      </c>
      <c r="Q16" s="9">
        <v>2</v>
      </c>
      <c r="R16" s="9">
        <v>138</v>
      </c>
      <c r="S16" s="9">
        <v>1100</v>
      </c>
      <c r="T16" s="9">
        <v>1104</v>
      </c>
      <c r="U16" s="9">
        <v>655</v>
      </c>
      <c r="V16" s="9">
        <v>733</v>
      </c>
      <c r="W16" s="9">
        <v>740</v>
      </c>
      <c r="X16" s="9">
        <v>420</v>
      </c>
      <c r="Y16" s="9">
        <v>510</v>
      </c>
      <c r="Z16" s="9">
        <v>375</v>
      </c>
      <c r="AA16" s="9">
        <v>380</v>
      </c>
      <c r="AB16" s="9">
        <v>365</v>
      </c>
      <c r="AC16" s="9">
        <v>1430</v>
      </c>
      <c r="AD16" s="9">
        <v>293</v>
      </c>
      <c r="AF16" s="9">
        <v>760</v>
      </c>
      <c r="AG16" s="9">
        <v>1500</v>
      </c>
      <c r="AH16" s="9">
        <v>294</v>
      </c>
      <c r="AJ16" s="9">
        <v>411</v>
      </c>
      <c r="AK16" s="9">
        <v>414</v>
      </c>
      <c r="AL16" s="9">
        <v>330</v>
      </c>
      <c r="AM16" s="9">
        <v>735</v>
      </c>
      <c r="AN16" s="9">
        <v>1010</v>
      </c>
      <c r="AO16" s="9">
        <v>625</v>
      </c>
      <c r="AP16" s="9">
        <v>475</v>
      </c>
      <c r="AQ16" s="9">
        <v>475</v>
      </c>
      <c r="AR16" s="9">
        <v>750</v>
      </c>
      <c r="AS16" s="9">
        <v>77</v>
      </c>
      <c r="AT16" s="9">
        <v>126</v>
      </c>
      <c r="AU16" s="9">
        <v>128</v>
      </c>
      <c r="AW16" s="9">
        <v>409</v>
      </c>
      <c r="AX16" s="9">
        <v>712</v>
      </c>
      <c r="AY16" s="9">
        <v>603</v>
      </c>
      <c r="AZ16" s="9">
        <v>578</v>
      </c>
      <c r="BA16" s="9">
        <v>760</v>
      </c>
      <c r="BB16" s="9">
        <v>23</v>
      </c>
      <c r="BC16" s="3" t="s">
        <v>45</v>
      </c>
      <c r="BD16" s="9">
        <v>4</v>
      </c>
      <c r="BE16" s="9">
        <v>9</v>
      </c>
      <c r="BF16" s="9">
        <v>11</v>
      </c>
      <c r="BH16" s="9">
        <v>75</v>
      </c>
      <c r="BI16" s="9" t="s">
        <v>2428</v>
      </c>
      <c r="BJ16" s="9">
        <v>0</v>
      </c>
      <c r="BK16" s="9" t="s">
        <v>78</v>
      </c>
      <c r="BL16" s="9">
        <v>21</v>
      </c>
      <c r="BN16" s="9">
        <v>66</v>
      </c>
      <c r="BO16" s="9">
        <v>67</v>
      </c>
      <c r="BP16" s="9">
        <v>83</v>
      </c>
      <c r="BQ16" s="9">
        <v>30</v>
      </c>
      <c r="BR16" s="9">
        <v>30</v>
      </c>
      <c r="BS16" s="9">
        <v>1</v>
      </c>
      <c r="BT16" s="9">
        <v>4</v>
      </c>
      <c r="BU16" s="9">
        <v>11</v>
      </c>
      <c r="BW16" s="9">
        <v>153</v>
      </c>
      <c r="BX16" s="9">
        <v>161</v>
      </c>
      <c r="BY16" s="9">
        <v>1050</v>
      </c>
      <c r="BZ16" s="9">
        <v>4</v>
      </c>
      <c r="CA16" s="9">
        <v>5</v>
      </c>
      <c r="CB16" s="9">
        <v>107</v>
      </c>
      <c r="CC16" s="9">
        <v>116</v>
      </c>
      <c r="CD16" s="9" t="s">
        <v>78</v>
      </c>
      <c r="CE16" s="9">
        <v>53</v>
      </c>
      <c r="CF16" s="9">
        <v>62</v>
      </c>
      <c r="CG16" s="9">
        <v>337</v>
      </c>
      <c r="CH16" s="9">
        <v>11</v>
      </c>
      <c r="CI16" s="9">
        <v>10</v>
      </c>
      <c r="CJ16" s="9">
        <v>57</v>
      </c>
      <c r="CK16" s="9">
        <v>14</v>
      </c>
      <c r="CL16" s="9" t="s">
        <v>78</v>
      </c>
      <c r="CM16" s="9">
        <v>423</v>
      </c>
      <c r="CN16" s="9">
        <v>222</v>
      </c>
      <c r="CO16" s="9">
        <v>219</v>
      </c>
      <c r="CP16" s="9">
        <v>35</v>
      </c>
      <c r="CQ16" s="9">
        <v>311</v>
      </c>
      <c r="CR16" s="9">
        <v>307</v>
      </c>
      <c r="CS16" s="9">
        <v>1037</v>
      </c>
      <c r="CT16" s="9">
        <v>73</v>
      </c>
      <c r="CU16" s="9">
        <v>73</v>
      </c>
      <c r="CV16" s="9">
        <v>155</v>
      </c>
      <c r="CW16" s="9">
        <v>155</v>
      </c>
      <c r="CX16" s="9">
        <v>98</v>
      </c>
      <c r="CY16" s="9">
        <v>94</v>
      </c>
      <c r="CZ16" s="9">
        <v>27</v>
      </c>
      <c r="DA16" s="9">
        <v>64</v>
      </c>
      <c r="DB16" s="9">
        <v>25</v>
      </c>
      <c r="DC16" s="9" t="s">
        <v>78</v>
      </c>
      <c r="DD16" s="9">
        <v>60</v>
      </c>
      <c r="DE16" s="9">
        <v>94</v>
      </c>
      <c r="DF16" s="9">
        <v>52</v>
      </c>
      <c r="DG16" s="9">
        <v>59</v>
      </c>
      <c r="DH16" s="9">
        <v>1567</v>
      </c>
      <c r="DI16" s="9">
        <v>1567</v>
      </c>
      <c r="DJ16" s="9">
        <v>152</v>
      </c>
      <c r="DK16" s="9">
        <v>151</v>
      </c>
      <c r="DL16" s="9">
        <v>5</v>
      </c>
      <c r="DM16" s="9">
        <v>46</v>
      </c>
      <c r="DN16" s="9">
        <v>47</v>
      </c>
      <c r="DO16" s="9">
        <v>23</v>
      </c>
      <c r="DP16" s="9">
        <v>23</v>
      </c>
      <c r="DQ16" s="9">
        <v>9</v>
      </c>
      <c r="DR16" s="9">
        <v>28</v>
      </c>
      <c r="DS16" s="9">
        <v>16</v>
      </c>
      <c r="DU16" s="9" t="s">
        <v>78</v>
      </c>
      <c r="DV16" s="9">
        <v>81</v>
      </c>
      <c r="DW16" s="9">
        <v>1</v>
      </c>
      <c r="DX16" s="9">
        <v>32</v>
      </c>
      <c r="DY16" s="9" t="s">
        <v>78</v>
      </c>
      <c r="DZ16" s="9">
        <v>35</v>
      </c>
      <c r="EA16" s="9">
        <v>36</v>
      </c>
      <c r="EB16" s="9">
        <v>156</v>
      </c>
      <c r="EC16" s="9">
        <v>158</v>
      </c>
      <c r="ED16" s="9">
        <v>105</v>
      </c>
      <c r="EE16" s="9">
        <v>108</v>
      </c>
      <c r="EF16" s="9">
        <v>1050</v>
      </c>
      <c r="EG16" s="9">
        <v>1470</v>
      </c>
      <c r="EH16" s="9">
        <v>223</v>
      </c>
      <c r="EI16" s="9">
        <v>384</v>
      </c>
      <c r="EJ16" s="9">
        <v>1082</v>
      </c>
      <c r="EK16" s="9">
        <v>1770</v>
      </c>
      <c r="EL16" s="9">
        <v>339</v>
      </c>
      <c r="EM16" s="9">
        <v>1570</v>
      </c>
      <c r="EN16" s="9">
        <v>1150</v>
      </c>
      <c r="EO16" s="9">
        <v>850</v>
      </c>
      <c r="EP16" s="9">
        <v>1134</v>
      </c>
      <c r="EQ16" s="9">
        <v>928</v>
      </c>
      <c r="ER16" s="9">
        <v>59</v>
      </c>
      <c r="ES16" s="9">
        <v>59</v>
      </c>
      <c r="ET16" s="9">
        <v>399</v>
      </c>
      <c r="EU16" s="9">
        <v>395</v>
      </c>
      <c r="EV16" s="9">
        <v>714</v>
      </c>
      <c r="EW16" s="9">
        <v>833</v>
      </c>
      <c r="EX16" s="9">
        <v>26</v>
      </c>
      <c r="EY16" s="9">
        <v>41</v>
      </c>
      <c r="EZ16" s="9">
        <v>26</v>
      </c>
      <c r="FA16" s="9">
        <v>125</v>
      </c>
      <c r="FB16" s="9">
        <v>123</v>
      </c>
      <c r="FC16" s="9">
        <v>259</v>
      </c>
      <c r="FD16" s="9">
        <v>260</v>
      </c>
      <c r="FE16" s="9">
        <v>59</v>
      </c>
      <c r="FF16" s="9">
        <v>58</v>
      </c>
      <c r="FG16" s="9">
        <v>51</v>
      </c>
      <c r="FH16" s="9">
        <v>51</v>
      </c>
      <c r="FI16" s="9">
        <v>8</v>
      </c>
      <c r="FJ16" s="9">
        <v>94</v>
      </c>
      <c r="FK16" s="9">
        <v>91</v>
      </c>
      <c r="FL16" s="9">
        <v>464</v>
      </c>
      <c r="FM16" s="9">
        <v>466</v>
      </c>
      <c r="FN16" s="9">
        <v>139</v>
      </c>
      <c r="FO16" s="9">
        <v>139</v>
      </c>
      <c r="FP16" s="9">
        <v>212</v>
      </c>
      <c r="FQ16" s="9">
        <v>212</v>
      </c>
      <c r="FR16" s="9">
        <v>37</v>
      </c>
      <c r="FS16" s="9">
        <v>34</v>
      </c>
      <c r="FT16" s="9">
        <v>2</v>
      </c>
      <c r="FU16" s="9">
        <v>48</v>
      </c>
      <c r="FV16" s="9">
        <v>43</v>
      </c>
      <c r="FW16" s="9">
        <v>45</v>
      </c>
      <c r="FX16" s="9">
        <v>190</v>
      </c>
      <c r="FY16" s="9">
        <v>192</v>
      </c>
      <c r="FZ16" s="9">
        <v>598</v>
      </c>
      <c r="GA16" s="9">
        <v>176</v>
      </c>
      <c r="GB16" s="9">
        <v>175</v>
      </c>
      <c r="GC16" s="9">
        <v>44</v>
      </c>
      <c r="GD16" s="9">
        <v>47</v>
      </c>
      <c r="GE16" s="9">
        <v>106</v>
      </c>
      <c r="GF16" s="9">
        <v>89</v>
      </c>
      <c r="GG16" s="9">
        <v>140</v>
      </c>
      <c r="GH16" s="9">
        <v>143</v>
      </c>
      <c r="GI16" s="9">
        <v>73</v>
      </c>
      <c r="GJ16" s="9">
        <v>73</v>
      </c>
      <c r="GK16" s="9">
        <v>9</v>
      </c>
      <c r="GL16" s="9">
        <v>329</v>
      </c>
      <c r="GM16" s="9">
        <v>329</v>
      </c>
      <c r="GN16" s="9">
        <v>331</v>
      </c>
      <c r="GO16" s="9">
        <v>69</v>
      </c>
      <c r="GP16" s="9">
        <v>71</v>
      </c>
      <c r="GQ16" s="9">
        <v>183</v>
      </c>
      <c r="GR16" s="9">
        <v>183</v>
      </c>
      <c r="GS16" s="9">
        <v>2860</v>
      </c>
      <c r="GT16" s="9">
        <v>1420</v>
      </c>
      <c r="GU16" s="9">
        <v>43</v>
      </c>
      <c r="GV16" s="9">
        <v>42</v>
      </c>
      <c r="GW16" s="9">
        <v>100</v>
      </c>
      <c r="GX16" s="9">
        <v>151</v>
      </c>
      <c r="GY16" s="9">
        <v>150</v>
      </c>
      <c r="GZ16" s="9">
        <v>150</v>
      </c>
      <c r="HA16" s="9">
        <v>267</v>
      </c>
      <c r="HB16" s="9">
        <v>245</v>
      </c>
      <c r="HC16" s="9">
        <v>199</v>
      </c>
      <c r="HD16" s="9">
        <v>197</v>
      </c>
      <c r="HE16" s="9">
        <v>235</v>
      </c>
      <c r="HF16" s="9">
        <v>290</v>
      </c>
      <c r="HG16" s="9">
        <v>720</v>
      </c>
      <c r="HH16" s="9">
        <v>831</v>
      </c>
      <c r="HI16" s="9">
        <v>272</v>
      </c>
      <c r="HJ16" s="9">
        <v>271</v>
      </c>
      <c r="HK16" s="9">
        <v>216</v>
      </c>
      <c r="HL16" s="9">
        <v>219</v>
      </c>
      <c r="HM16" s="9">
        <v>602</v>
      </c>
      <c r="HN16" s="9">
        <v>52</v>
      </c>
      <c r="HO16" s="9">
        <v>1489</v>
      </c>
      <c r="HP16" s="9">
        <v>865</v>
      </c>
      <c r="HQ16" s="9">
        <v>865</v>
      </c>
      <c r="HR16" s="9">
        <v>291</v>
      </c>
      <c r="HS16" s="9">
        <v>480</v>
      </c>
      <c r="HT16" s="9">
        <v>1420</v>
      </c>
      <c r="HU16" s="9">
        <v>1250</v>
      </c>
      <c r="HV16" s="9">
        <v>1850</v>
      </c>
      <c r="HW16" s="9">
        <v>1450</v>
      </c>
      <c r="HX16" s="9">
        <v>1200</v>
      </c>
      <c r="HY16" s="9">
        <v>1040</v>
      </c>
      <c r="HZ16" s="9">
        <v>1140</v>
      </c>
      <c r="IA16" s="9">
        <v>1000</v>
      </c>
      <c r="IB16" s="9">
        <v>345</v>
      </c>
      <c r="IC16" s="9">
        <v>375</v>
      </c>
      <c r="ID16" s="9">
        <v>1264</v>
      </c>
      <c r="IE16" s="9">
        <v>52</v>
      </c>
      <c r="IF16" s="9">
        <v>75</v>
      </c>
      <c r="IG16" s="9">
        <v>75</v>
      </c>
      <c r="IH16" s="9">
        <v>38</v>
      </c>
      <c r="II16" s="9">
        <v>12</v>
      </c>
      <c r="IJ16" s="9">
        <v>151</v>
      </c>
      <c r="IK16" s="3" t="s">
        <v>45</v>
      </c>
      <c r="IL16" s="9">
        <v>91</v>
      </c>
      <c r="IM16" s="9">
        <v>91</v>
      </c>
      <c r="IN16" s="9">
        <v>167</v>
      </c>
      <c r="IO16" s="9">
        <v>167</v>
      </c>
      <c r="IP16" s="9">
        <v>57</v>
      </c>
      <c r="IQ16" s="9">
        <v>69</v>
      </c>
      <c r="IR16" s="9">
        <v>2</v>
      </c>
      <c r="IS16" s="9">
        <v>7</v>
      </c>
      <c r="IT16" s="9">
        <v>28</v>
      </c>
      <c r="IU16" s="9">
        <v>2</v>
      </c>
      <c r="IV16" s="9">
        <v>1912</v>
      </c>
      <c r="IW16" s="9">
        <v>53</v>
      </c>
      <c r="IX16" s="9">
        <v>53</v>
      </c>
      <c r="IY16" s="9">
        <v>57</v>
      </c>
      <c r="IZ16" s="9">
        <v>117</v>
      </c>
      <c r="JA16" s="9">
        <v>125</v>
      </c>
      <c r="JB16" s="9">
        <v>282</v>
      </c>
      <c r="JC16" s="9">
        <v>402</v>
      </c>
      <c r="JD16" s="9">
        <v>207</v>
      </c>
      <c r="JE16" s="9">
        <v>207</v>
      </c>
      <c r="JF16" s="9">
        <v>422</v>
      </c>
      <c r="JG16" s="9">
        <v>422</v>
      </c>
      <c r="JH16" s="9">
        <v>50</v>
      </c>
      <c r="JI16" s="9">
        <v>970</v>
      </c>
      <c r="JJ16" s="71"/>
      <c r="JK16" s="9">
        <v>1601</v>
      </c>
      <c r="JL16" s="9">
        <v>1982</v>
      </c>
      <c r="JM16" s="9">
        <v>2476</v>
      </c>
      <c r="JN16" s="9">
        <v>2496</v>
      </c>
    </row>
    <row r="17" spans="1:288" x14ac:dyDescent="0.25">
      <c r="A17" s="7" t="s">
        <v>21</v>
      </c>
      <c r="B17" s="9" t="s">
        <v>105</v>
      </c>
      <c r="C17" s="9" t="s">
        <v>118</v>
      </c>
      <c r="D17" s="9" t="s">
        <v>118</v>
      </c>
      <c r="E17" s="9" t="s">
        <v>118</v>
      </c>
      <c r="F17" s="9" t="s">
        <v>105</v>
      </c>
      <c r="G17" s="9" t="s">
        <v>78</v>
      </c>
      <c r="H17" s="9" t="s">
        <v>105</v>
      </c>
      <c r="I17" s="9" t="s">
        <v>105</v>
      </c>
      <c r="J17" s="9" t="s">
        <v>118</v>
      </c>
      <c r="K17" s="9" t="s">
        <v>105</v>
      </c>
      <c r="L17" s="9" t="s">
        <v>118</v>
      </c>
      <c r="M17" s="9" t="s">
        <v>78</v>
      </c>
      <c r="N17" s="9" t="s">
        <v>78</v>
      </c>
      <c r="O17" s="9" t="s">
        <v>105</v>
      </c>
      <c r="P17" s="9" t="s">
        <v>105</v>
      </c>
      <c r="Q17" s="9" t="s">
        <v>118</v>
      </c>
      <c r="R17" s="9" t="s">
        <v>105</v>
      </c>
      <c r="S17" s="9" t="s">
        <v>78</v>
      </c>
      <c r="T17" s="9" t="s">
        <v>118</v>
      </c>
      <c r="U17" s="9" t="s">
        <v>118</v>
      </c>
      <c r="V17" s="9" t="s">
        <v>118</v>
      </c>
      <c r="W17" s="9" t="s">
        <v>78</v>
      </c>
      <c r="X17" s="9" t="s">
        <v>118</v>
      </c>
      <c r="Y17" s="9" t="s">
        <v>118</v>
      </c>
      <c r="Z17" s="9" t="s">
        <v>118</v>
      </c>
      <c r="AA17" s="9" t="s">
        <v>118</v>
      </c>
      <c r="AB17" s="9" t="s">
        <v>78</v>
      </c>
      <c r="AC17" s="9" t="s">
        <v>78</v>
      </c>
      <c r="AD17" s="9" t="s">
        <v>118</v>
      </c>
      <c r="AE17" s="9" t="s">
        <v>105</v>
      </c>
      <c r="AF17" s="9" t="s">
        <v>118</v>
      </c>
      <c r="AG17" s="9" t="s">
        <v>118</v>
      </c>
      <c r="AH17" s="9" t="s">
        <v>118</v>
      </c>
      <c r="AI17" s="9" t="s">
        <v>118</v>
      </c>
      <c r="AJ17" s="9" t="s">
        <v>441</v>
      </c>
      <c r="AK17" s="9" t="s">
        <v>118</v>
      </c>
      <c r="AL17" s="9" t="s">
        <v>118</v>
      </c>
      <c r="AM17" s="9" t="s">
        <v>78</v>
      </c>
      <c r="AN17" s="9" t="s">
        <v>118</v>
      </c>
      <c r="AO17" s="9" t="s">
        <v>118</v>
      </c>
      <c r="AP17" s="9" t="s">
        <v>441</v>
      </c>
      <c r="AQ17" s="9" t="s">
        <v>118</v>
      </c>
      <c r="AR17" s="9" t="s">
        <v>118</v>
      </c>
      <c r="AS17" s="9" t="s">
        <v>105</v>
      </c>
      <c r="AT17" s="9" t="s">
        <v>105</v>
      </c>
      <c r="AU17" s="9" t="s">
        <v>118</v>
      </c>
      <c r="AV17" s="9" t="s">
        <v>42</v>
      </c>
      <c r="AW17" s="9" t="s">
        <v>105</v>
      </c>
      <c r="AX17" s="9" t="s">
        <v>118</v>
      </c>
      <c r="AY17" s="9" t="s">
        <v>78</v>
      </c>
      <c r="AZ17" s="9" t="s">
        <v>118</v>
      </c>
      <c r="BA17" s="9" t="s">
        <v>78</v>
      </c>
      <c r="BB17" s="9" t="s">
        <v>118</v>
      </c>
      <c r="BC17" s="9" t="s">
        <v>42</v>
      </c>
      <c r="BD17" s="9" t="s">
        <v>105</v>
      </c>
      <c r="BE17" s="9" t="s">
        <v>118</v>
      </c>
      <c r="BF17" s="9" t="s">
        <v>1145</v>
      </c>
      <c r="BG17" s="9" t="s">
        <v>1910</v>
      </c>
      <c r="BH17" s="9" t="s">
        <v>105</v>
      </c>
      <c r="BI17" s="9" t="s">
        <v>105</v>
      </c>
      <c r="BJ17" s="9" t="s">
        <v>42</v>
      </c>
      <c r="BK17" s="9" t="s">
        <v>78</v>
      </c>
      <c r="BL17" s="9" t="s">
        <v>118</v>
      </c>
      <c r="BM17" s="9" t="s">
        <v>42</v>
      </c>
      <c r="BN17" s="9" t="s">
        <v>105</v>
      </c>
      <c r="BO17" s="9" t="s">
        <v>118</v>
      </c>
      <c r="BP17" s="9" t="s">
        <v>105</v>
      </c>
      <c r="BQ17" s="9" t="s">
        <v>105</v>
      </c>
      <c r="BR17" s="9" t="s">
        <v>118</v>
      </c>
      <c r="BS17" s="9" t="s">
        <v>105</v>
      </c>
      <c r="BT17" s="9" t="s">
        <v>118</v>
      </c>
      <c r="BU17" s="9" t="s">
        <v>105</v>
      </c>
      <c r="BV17" s="9" t="s">
        <v>1362</v>
      </c>
      <c r="BW17" s="9" t="s">
        <v>105</v>
      </c>
      <c r="BX17" s="9" t="s">
        <v>118</v>
      </c>
      <c r="BY17" s="9" t="s">
        <v>78</v>
      </c>
      <c r="BZ17" s="9" t="s">
        <v>105</v>
      </c>
      <c r="CA17" s="9" t="s">
        <v>118</v>
      </c>
      <c r="CB17" s="9" t="s">
        <v>118</v>
      </c>
      <c r="CC17" s="9" t="s">
        <v>118</v>
      </c>
      <c r="CD17" s="9" t="s">
        <v>78</v>
      </c>
      <c r="CE17" s="9" t="s">
        <v>42</v>
      </c>
      <c r="CF17" s="9" t="s">
        <v>118</v>
      </c>
      <c r="CG17" s="9" t="s">
        <v>42</v>
      </c>
      <c r="CH17" s="9" t="s">
        <v>105</v>
      </c>
      <c r="CI17" s="9" t="s">
        <v>118</v>
      </c>
      <c r="CJ17" s="9" t="s">
        <v>118</v>
      </c>
      <c r="CK17" s="9" t="s">
        <v>42</v>
      </c>
      <c r="CL17" s="9" t="s">
        <v>78</v>
      </c>
      <c r="CM17" s="9" t="s">
        <v>42</v>
      </c>
      <c r="CN17" s="9" t="s">
        <v>105</v>
      </c>
      <c r="CO17" s="9" t="s">
        <v>118</v>
      </c>
      <c r="CP17" s="9" t="s">
        <v>105</v>
      </c>
      <c r="CQ17" s="9" t="s">
        <v>105</v>
      </c>
      <c r="CR17" s="9" t="s">
        <v>118</v>
      </c>
      <c r="CS17" s="9" t="s">
        <v>105</v>
      </c>
      <c r="CT17" s="9" t="s">
        <v>105</v>
      </c>
      <c r="CU17" s="9" t="s">
        <v>118</v>
      </c>
      <c r="CV17" s="9" t="s">
        <v>105</v>
      </c>
      <c r="CW17" s="9" t="s">
        <v>118</v>
      </c>
      <c r="CX17" s="9" t="s">
        <v>105</v>
      </c>
      <c r="CY17" s="9" t="s">
        <v>118</v>
      </c>
      <c r="CZ17" s="9" t="s">
        <v>105</v>
      </c>
      <c r="DA17" s="9" t="s">
        <v>118</v>
      </c>
      <c r="DB17" s="9" t="s">
        <v>42</v>
      </c>
      <c r="DC17" s="9" t="s">
        <v>78</v>
      </c>
      <c r="DD17" s="9" t="s">
        <v>105</v>
      </c>
      <c r="DE17" s="9" t="s">
        <v>118</v>
      </c>
      <c r="DF17" s="9" t="s">
        <v>42</v>
      </c>
      <c r="DG17" s="9" t="s">
        <v>105</v>
      </c>
      <c r="DH17" s="9" t="s">
        <v>105</v>
      </c>
      <c r="DI17" s="9" t="s">
        <v>118</v>
      </c>
      <c r="DJ17" s="9" t="s">
        <v>105</v>
      </c>
      <c r="DK17" s="9" t="s">
        <v>118</v>
      </c>
      <c r="DL17" s="9" t="s">
        <v>1094</v>
      </c>
      <c r="DM17" s="9" t="s">
        <v>105</v>
      </c>
      <c r="DN17" s="9" t="s">
        <v>118</v>
      </c>
      <c r="DO17" s="9" t="s">
        <v>105</v>
      </c>
      <c r="DP17" s="9" t="s">
        <v>118</v>
      </c>
      <c r="DQ17" s="9" t="s">
        <v>105</v>
      </c>
      <c r="DR17" s="9" t="s">
        <v>105</v>
      </c>
      <c r="DS17" s="9" t="s">
        <v>42</v>
      </c>
      <c r="DT17" s="9" t="s">
        <v>42</v>
      </c>
      <c r="DU17" s="9" t="s">
        <v>78</v>
      </c>
      <c r="DV17" s="9" t="s">
        <v>105</v>
      </c>
      <c r="DW17" s="9" t="s">
        <v>118</v>
      </c>
      <c r="DX17" s="9" t="s">
        <v>42</v>
      </c>
      <c r="DY17" s="9" t="s">
        <v>78</v>
      </c>
      <c r="DZ17" s="9" t="s">
        <v>105</v>
      </c>
      <c r="EA17" s="9" t="s">
        <v>118</v>
      </c>
      <c r="EB17" s="9" t="s">
        <v>105</v>
      </c>
      <c r="EC17" s="9" t="s">
        <v>118</v>
      </c>
      <c r="ED17" s="9" t="s">
        <v>105</v>
      </c>
      <c r="EE17" s="9" t="s">
        <v>118</v>
      </c>
      <c r="EF17" s="9" t="s">
        <v>78</v>
      </c>
      <c r="EG17" s="9" t="s">
        <v>78</v>
      </c>
      <c r="EH17" s="9" t="s">
        <v>371</v>
      </c>
      <c r="EI17" s="9" t="s">
        <v>118</v>
      </c>
      <c r="EJ17" s="9" t="s">
        <v>78</v>
      </c>
      <c r="EK17" s="9" t="s">
        <v>78</v>
      </c>
      <c r="EL17" s="9" t="s">
        <v>78</v>
      </c>
      <c r="EM17" s="9" t="s">
        <v>78</v>
      </c>
      <c r="EN17" s="9" t="s">
        <v>105</v>
      </c>
      <c r="EO17" s="9" t="s">
        <v>78</v>
      </c>
      <c r="EP17" s="9" t="s">
        <v>78</v>
      </c>
      <c r="EQ17" s="9" t="s">
        <v>78</v>
      </c>
      <c r="ER17" s="9" t="s">
        <v>105</v>
      </c>
      <c r="ES17" s="9" t="s">
        <v>118</v>
      </c>
      <c r="ET17" s="9" t="s">
        <v>105</v>
      </c>
      <c r="EU17" s="9" t="s">
        <v>118</v>
      </c>
      <c r="EV17" s="9" t="s">
        <v>105</v>
      </c>
      <c r="EW17" s="9" t="s">
        <v>118</v>
      </c>
      <c r="EX17" s="9" t="s">
        <v>105</v>
      </c>
      <c r="EY17" s="9" t="s">
        <v>105</v>
      </c>
      <c r="EZ17" s="9" t="s">
        <v>118</v>
      </c>
      <c r="FA17" s="9" t="s">
        <v>105</v>
      </c>
      <c r="FB17" s="9" t="s">
        <v>118</v>
      </c>
      <c r="FC17" s="9" t="s">
        <v>105</v>
      </c>
      <c r="FD17" s="9" t="s">
        <v>118</v>
      </c>
      <c r="FE17" s="9" t="s">
        <v>105</v>
      </c>
      <c r="FF17" s="9" t="s">
        <v>118</v>
      </c>
      <c r="FG17" s="9" t="s">
        <v>105</v>
      </c>
      <c r="FH17" s="9" t="s">
        <v>105</v>
      </c>
      <c r="FI17" s="9" t="s">
        <v>105</v>
      </c>
      <c r="FJ17" s="9" t="s">
        <v>105</v>
      </c>
      <c r="FK17" s="9" t="s">
        <v>118</v>
      </c>
      <c r="FL17" s="9" t="s">
        <v>105</v>
      </c>
      <c r="FM17" s="9" t="s">
        <v>118</v>
      </c>
      <c r="FN17" s="9" t="s">
        <v>105</v>
      </c>
      <c r="FO17" s="9" t="s">
        <v>118</v>
      </c>
      <c r="FP17" s="9" t="s">
        <v>105</v>
      </c>
      <c r="FQ17" s="9" t="s">
        <v>118</v>
      </c>
      <c r="FR17" s="9" t="s">
        <v>105</v>
      </c>
      <c r="FS17" s="9" t="s">
        <v>118</v>
      </c>
      <c r="FT17" s="9" t="s">
        <v>105</v>
      </c>
      <c r="FU17" s="9" t="s">
        <v>105</v>
      </c>
      <c r="FV17" s="9" t="s">
        <v>105</v>
      </c>
      <c r="FW17" s="9" t="s">
        <v>118</v>
      </c>
      <c r="FX17" s="9" t="s">
        <v>105</v>
      </c>
      <c r="FY17" s="9" t="s">
        <v>118</v>
      </c>
      <c r="FZ17" s="9" t="s">
        <v>105</v>
      </c>
      <c r="GA17" s="9" t="s">
        <v>105</v>
      </c>
      <c r="GB17" s="9" t="s">
        <v>118</v>
      </c>
      <c r="GC17" s="9" t="s">
        <v>105</v>
      </c>
      <c r="GD17" s="9" t="s">
        <v>118</v>
      </c>
      <c r="GE17" s="9" t="s">
        <v>105</v>
      </c>
      <c r="GF17" s="9" t="s">
        <v>118</v>
      </c>
      <c r="GG17" s="9" t="s">
        <v>105</v>
      </c>
      <c r="GH17" s="9" t="s">
        <v>118</v>
      </c>
      <c r="GI17" s="9" t="s">
        <v>105</v>
      </c>
      <c r="GJ17" s="9" t="s">
        <v>118</v>
      </c>
      <c r="GK17" s="9" t="s">
        <v>105</v>
      </c>
      <c r="GL17" s="9" t="s">
        <v>105</v>
      </c>
      <c r="GM17" s="9" t="s">
        <v>105</v>
      </c>
      <c r="GN17" s="9" t="s">
        <v>118</v>
      </c>
      <c r="GO17" s="9" t="s">
        <v>105</v>
      </c>
      <c r="GP17" s="9" t="s">
        <v>118</v>
      </c>
      <c r="GQ17" s="9" t="s">
        <v>105</v>
      </c>
      <c r="GR17" s="9" t="s">
        <v>118</v>
      </c>
      <c r="GS17" s="9" t="s">
        <v>105</v>
      </c>
      <c r="GT17" s="9" t="s">
        <v>1352</v>
      </c>
      <c r="GU17" s="9" t="s">
        <v>105</v>
      </c>
      <c r="GV17" s="9" t="s">
        <v>118</v>
      </c>
      <c r="GW17" s="9" t="s">
        <v>105</v>
      </c>
      <c r="GX17" s="3" t="s">
        <v>45</v>
      </c>
      <c r="GY17" s="9" t="s">
        <v>105</v>
      </c>
      <c r="GZ17" s="9" t="s">
        <v>118</v>
      </c>
      <c r="HA17" s="9" t="s">
        <v>105</v>
      </c>
      <c r="HB17" s="9" t="s">
        <v>118</v>
      </c>
      <c r="HC17" s="9" t="s">
        <v>105</v>
      </c>
      <c r="HD17" s="9" t="s">
        <v>118</v>
      </c>
      <c r="HE17" s="9" t="s">
        <v>118</v>
      </c>
      <c r="HF17" s="9" t="s">
        <v>105</v>
      </c>
      <c r="HG17" s="9" t="s">
        <v>105</v>
      </c>
      <c r="HH17" s="9" t="s">
        <v>118</v>
      </c>
      <c r="HI17" s="9" t="s">
        <v>105</v>
      </c>
      <c r="HJ17" s="9" t="s">
        <v>118</v>
      </c>
      <c r="HK17" s="9" t="s">
        <v>105</v>
      </c>
      <c r="HL17" s="9" t="s">
        <v>118</v>
      </c>
      <c r="HM17" s="9" t="s">
        <v>105</v>
      </c>
      <c r="HN17" s="9" t="s">
        <v>105</v>
      </c>
      <c r="HO17" s="9" t="s">
        <v>78</v>
      </c>
      <c r="HP17" s="9" t="s">
        <v>105</v>
      </c>
      <c r="HQ17" s="9" t="s">
        <v>118</v>
      </c>
      <c r="HR17" s="9" t="s">
        <v>105</v>
      </c>
      <c r="HS17" s="9" t="s">
        <v>78</v>
      </c>
      <c r="HT17" s="9" t="s">
        <v>78</v>
      </c>
      <c r="HU17" s="9" t="s">
        <v>78</v>
      </c>
      <c r="HV17" s="9" t="s">
        <v>78</v>
      </c>
      <c r="HW17" s="9" t="s">
        <v>78</v>
      </c>
      <c r="HX17" s="9" t="s">
        <v>78</v>
      </c>
      <c r="HY17" s="9" t="s">
        <v>78</v>
      </c>
      <c r="HZ17" s="9" t="s">
        <v>78</v>
      </c>
      <c r="IA17" s="9" t="s">
        <v>78</v>
      </c>
      <c r="IB17" s="9" t="s">
        <v>78</v>
      </c>
      <c r="IC17" s="9" t="s">
        <v>78</v>
      </c>
      <c r="ID17" s="9" t="s">
        <v>78</v>
      </c>
      <c r="IE17" s="9" t="s">
        <v>105</v>
      </c>
      <c r="IF17" s="9" t="s">
        <v>105</v>
      </c>
      <c r="IG17" s="9" t="s">
        <v>118</v>
      </c>
      <c r="IH17" s="9" t="s">
        <v>105</v>
      </c>
      <c r="II17" s="9" t="s">
        <v>105</v>
      </c>
      <c r="IJ17" s="9" t="s">
        <v>118</v>
      </c>
      <c r="IK17" s="9" t="s">
        <v>105</v>
      </c>
      <c r="IL17" s="9" t="s">
        <v>105</v>
      </c>
      <c r="IM17" s="9" t="s">
        <v>118</v>
      </c>
      <c r="IN17" s="9" t="s">
        <v>105</v>
      </c>
      <c r="IO17" s="9" t="s">
        <v>118</v>
      </c>
      <c r="IP17" s="9" t="s">
        <v>105</v>
      </c>
      <c r="IQ17" s="9" t="s">
        <v>118</v>
      </c>
      <c r="IR17" s="9" t="s">
        <v>105</v>
      </c>
      <c r="IS17" s="9" t="s">
        <v>118</v>
      </c>
      <c r="IT17" s="9" t="s">
        <v>105</v>
      </c>
      <c r="IU17" s="9" t="s">
        <v>118</v>
      </c>
      <c r="IV17" s="9" t="s">
        <v>105</v>
      </c>
      <c r="IW17" s="9" t="s">
        <v>1926</v>
      </c>
      <c r="IX17" s="9" t="s">
        <v>105</v>
      </c>
      <c r="IY17" s="9" t="s">
        <v>118</v>
      </c>
      <c r="IZ17" s="9" t="s">
        <v>105</v>
      </c>
      <c r="JA17" s="9" t="s">
        <v>118</v>
      </c>
      <c r="JB17" s="9" t="s">
        <v>105</v>
      </c>
      <c r="JC17" s="9" t="s">
        <v>118</v>
      </c>
      <c r="JD17" s="9" t="s">
        <v>105</v>
      </c>
      <c r="JE17" s="9" t="s">
        <v>118</v>
      </c>
      <c r="JF17" s="9" t="s">
        <v>105</v>
      </c>
      <c r="JG17" s="9" t="s">
        <v>118</v>
      </c>
      <c r="JH17" s="9" t="s">
        <v>105</v>
      </c>
      <c r="JI17" s="9" t="s">
        <v>105</v>
      </c>
      <c r="JJ17" s="71"/>
      <c r="JK17" s="9" t="s">
        <v>78</v>
      </c>
      <c r="JL17" s="9" t="s">
        <v>78</v>
      </c>
      <c r="JM17" s="9" t="s">
        <v>1129</v>
      </c>
      <c r="JN17" s="9" t="s">
        <v>105</v>
      </c>
    </row>
    <row r="18" spans="1:288" x14ac:dyDescent="0.25">
      <c r="A18" s="7" t="s">
        <v>22</v>
      </c>
      <c r="B18" s="9" t="s">
        <v>105</v>
      </c>
      <c r="C18" s="9" t="s">
        <v>118</v>
      </c>
      <c r="D18" s="9" t="s">
        <v>118</v>
      </c>
      <c r="E18" s="9" t="s">
        <v>118</v>
      </c>
      <c r="F18" s="9" t="s">
        <v>105</v>
      </c>
      <c r="G18" s="9" t="s">
        <v>78</v>
      </c>
      <c r="H18" s="9" t="s">
        <v>105</v>
      </c>
      <c r="I18" s="9" t="s">
        <v>105</v>
      </c>
      <c r="J18" s="9" t="s">
        <v>118</v>
      </c>
      <c r="K18" s="9" t="s">
        <v>105</v>
      </c>
      <c r="L18" s="9" t="s">
        <v>1636</v>
      </c>
      <c r="M18" s="9" t="s">
        <v>78</v>
      </c>
      <c r="N18" s="9" t="s">
        <v>78</v>
      </c>
      <c r="O18" s="9" t="s">
        <v>105</v>
      </c>
      <c r="P18" s="9" t="s">
        <v>105</v>
      </c>
      <c r="Q18" s="9" t="s">
        <v>118</v>
      </c>
      <c r="R18" s="9" t="s">
        <v>105</v>
      </c>
      <c r="S18" s="9" t="s">
        <v>78</v>
      </c>
      <c r="T18" s="9" t="s">
        <v>118</v>
      </c>
      <c r="U18" s="9" t="s">
        <v>118</v>
      </c>
      <c r="V18" s="9" t="s">
        <v>118</v>
      </c>
      <c r="W18" s="9" t="s">
        <v>78</v>
      </c>
      <c r="X18" s="9" t="s">
        <v>118</v>
      </c>
      <c r="Y18" s="9" t="s">
        <v>118</v>
      </c>
      <c r="Z18" s="9" t="s">
        <v>118</v>
      </c>
      <c r="AA18" s="9" t="s">
        <v>118</v>
      </c>
      <c r="AB18" s="9" t="s">
        <v>78</v>
      </c>
      <c r="AC18" s="9" t="s">
        <v>78</v>
      </c>
      <c r="AD18" s="9" t="s">
        <v>118</v>
      </c>
      <c r="AE18" s="9" t="s">
        <v>105</v>
      </c>
      <c r="AF18" s="9" t="s">
        <v>118</v>
      </c>
      <c r="AG18" s="9" t="s">
        <v>118</v>
      </c>
      <c r="AH18" s="9" t="s">
        <v>118</v>
      </c>
      <c r="AI18" s="9" t="s">
        <v>118</v>
      </c>
      <c r="AJ18" s="9" t="s">
        <v>441</v>
      </c>
      <c r="AK18" s="9" t="s">
        <v>118</v>
      </c>
      <c r="AL18" s="9" t="s">
        <v>118</v>
      </c>
      <c r="AM18" s="9" t="s">
        <v>78</v>
      </c>
      <c r="AN18" s="9" t="s">
        <v>118</v>
      </c>
      <c r="AO18" s="9" t="s">
        <v>118</v>
      </c>
      <c r="AP18" s="9" t="s">
        <v>441</v>
      </c>
      <c r="AQ18" s="9" t="s">
        <v>118</v>
      </c>
      <c r="AR18" s="9" t="s">
        <v>118</v>
      </c>
      <c r="AS18" s="9" t="s">
        <v>105</v>
      </c>
      <c r="AT18" s="9" t="s">
        <v>105</v>
      </c>
      <c r="AU18" s="9" t="s">
        <v>118</v>
      </c>
      <c r="AV18" s="9" t="s">
        <v>42</v>
      </c>
      <c r="AW18" s="9" t="s">
        <v>105</v>
      </c>
      <c r="AX18" s="9" t="s">
        <v>118</v>
      </c>
      <c r="AY18" s="9" t="s">
        <v>78</v>
      </c>
      <c r="AZ18" s="9" t="s">
        <v>118</v>
      </c>
      <c r="BA18" s="9" t="s">
        <v>78</v>
      </c>
      <c r="BB18" s="9" t="s">
        <v>118</v>
      </c>
      <c r="BC18" s="9" t="s">
        <v>42</v>
      </c>
      <c r="BD18" s="9" t="s">
        <v>105</v>
      </c>
      <c r="BE18" s="9" t="s">
        <v>118</v>
      </c>
      <c r="BF18" s="9" t="s">
        <v>1145</v>
      </c>
      <c r="BG18" s="9" t="s">
        <v>1910</v>
      </c>
      <c r="BH18" s="9" t="s">
        <v>105</v>
      </c>
      <c r="BI18" s="9" t="s">
        <v>105</v>
      </c>
      <c r="BJ18" s="9" t="s">
        <v>42</v>
      </c>
      <c r="BK18" s="9" t="s">
        <v>78</v>
      </c>
      <c r="BL18" s="9" t="s">
        <v>118</v>
      </c>
      <c r="BM18" s="9" t="s">
        <v>42</v>
      </c>
      <c r="BN18" s="9" t="s">
        <v>105</v>
      </c>
      <c r="BO18" s="9" t="s">
        <v>118</v>
      </c>
      <c r="BP18" s="9" t="s">
        <v>105</v>
      </c>
      <c r="BQ18" s="9" t="s">
        <v>105</v>
      </c>
      <c r="BR18" s="9" t="s">
        <v>118</v>
      </c>
      <c r="BS18" s="9" t="s">
        <v>105</v>
      </c>
      <c r="BT18" s="9" t="s">
        <v>118</v>
      </c>
      <c r="BU18" s="9" t="s">
        <v>105</v>
      </c>
      <c r="BV18" s="9" t="s">
        <v>1362</v>
      </c>
      <c r="BW18" s="9" t="s">
        <v>105</v>
      </c>
      <c r="BX18" s="9" t="s">
        <v>118</v>
      </c>
      <c r="BY18" s="9" t="s">
        <v>78</v>
      </c>
      <c r="BZ18" s="9" t="s">
        <v>105</v>
      </c>
      <c r="CA18" s="9" t="s">
        <v>118</v>
      </c>
      <c r="CB18" s="9" t="s">
        <v>118</v>
      </c>
      <c r="CC18" s="9" t="s">
        <v>118</v>
      </c>
      <c r="CD18" s="9" t="s">
        <v>78</v>
      </c>
      <c r="CE18" s="9" t="s">
        <v>42</v>
      </c>
      <c r="CF18" s="9" t="s">
        <v>118</v>
      </c>
      <c r="CG18" s="9" t="s">
        <v>42</v>
      </c>
      <c r="CH18" s="9" t="s">
        <v>105</v>
      </c>
      <c r="CI18" s="9" t="s">
        <v>118</v>
      </c>
      <c r="CJ18" s="9" t="s">
        <v>118</v>
      </c>
      <c r="CK18" s="9" t="s">
        <v>42</v>
      </c>
      <c r="CL18" s="9" t="s">
        <v>78</v>
      </c>
      <c r="CM18" s="9" t="s">
        <v>42</v>
      </c>
      <c r="CN18" s="9" t="s">
        <v>105</v>
      </c>
      <c r="CO18" s="9" t="s">
        <v>118</v>
      </c>
      <c r="CP18" s="9" t="s">
        <v>105</v>
      </c>
      <c r="CQ18" s="9" t="s">
        <v>105</v>
      </c>
      <c r="CR18" s="9" t="s">
        <v>118</v>
      </c>
      <c r="CS18" s="9" t="s">
        <v>105</v>
      </c>
      <c r="CT18" s="9" t="s">
        <v>105</v>
      </c>
      <c r="CU18" s="9" t="s">
        <v>118</v>
      </c>
      <c r="CV18" s="9" t="s">
        <v>105</v>
      </c>
      <c r="CW18" s="9" t="s">
        <v>118</v>
      </c>
      <c r="CX18" s="9" t="s">
        <v>105</v>
      </c>
      <c r="CY18" s="9" t="s">
        <v>118</v>
      </c>
      <c r="CZ18" s="9" t="s">
        <v>105</v>
      </c>
      <c r="DA18" s="9" t="s">
        <v>118</v>
      </c>
      <c r="DB18" s="9" t="s">
        <v>42</v>
      </c>
      <c r="DC18" s="9" t="s">
        <v>78</v>
      </c>
      <c r="DD18" s="9" t="s">
        <v>105</v>
      </c>
      <c r="DE18" s="9" t="s">
        <v>118</v>
      </c>
      <c r="DF18" s="9" t="s">
        <v>42</v>
      </c>
      <c r="DG18" s="9" t="s">
        <v>105</v>
      </c>
      <c r="DH18" s="9" t="s">
        <v>105</v>
      </c>
      <c r="DI18" s="9" t="s">
        <v>118</v>
      </c>
      <c r="DJ18" s="9" t="s">
        <v>105</v>
      </c>
      <c r="DK18" s="9" t="s">
        <v>118</v>
      </c>
      <c r="DL18" s="9" t="s">
        <v>1094</v>
      </c>
      <c r="DM18" s="9" t="s">
        <v>105</v>
      </c>
      <c r="DN18" s="9" t="s">
        <v>118</v>
      </c>
      <c r="DO18" s="9" t="s">
        <v>105</v>
      </c>
      <c r="DP18" s="9" t="s">
        <v>118</v>
      </c>
      <c r="DQ18" s="9" t="s">
        <v>105</v>
      </c>
      <c r="DR18" s="9" t="s">
        <v>105</v>
      </c>
      <c r="DS18" s="9" t="s">
        <v>42</v>
      </c>
      <c r="DT18" s="9" t="s">
        <v>42</v>
      </c>
      <c r="DU18" s="9" t="s">
        <v>78</v>
      </c>
      <c r="DV18" s="9" t="s">
        <v>105</v>
      </c>
      <c r="DW18" s="9" t="s">
        <v>118</v>
      </c>
      <c r="DX18" s="9" t="s">
        <v>42</v>
      </c>
      <c r="DY18" s="9" t="s">
        <v>78</v>
      </c>
      <c r="DZ18" s="9" t="s">
        <v>105</v>
      </c>
      <c r="EA18" s="9" t="s">
        <v>118</v>
      </c>
      <c r="EB18" s="9" t="s">
        <v>105</v>
      </c>
      <c r="EC18" s="9" t="s">
        <v>118</v>
      </c>
      <c r="ED18" s="9" t="s">
        <v>105</v>
      </c>
      <c r="EE18" s="9" t="s">
        <v>118</v>
      </c>
      <c r="EF18" s="9" t="s">
        <v>78</v>
      </c>
      <c r="EG18" s="9" t="s">
        <v>78</v>
      </c>
      <c r="EH18" s="9" t="s">
        <v>371</v>
      </c>
      <c r="EI18" s="9" t="s">
        <v>118</v>
      </c>
      <c r="EJ18" s="9" t="s">
        <v>78</v>
      </c>
      <c r="EK18" s="9" t="s">
        <v>78</v>
      </c>
      <c r="EL18" s="9" t="s">
        <v>78</v>
      </c>
      <c r="EM18" s="9" t="s">
        <v>78</v>
      </c>
      <c r="EN18" s="9" t="s">
        <v>105</v>
      </c>
      <c r="EO18" s="9" t="s">
        <v>78</v>
      </c>
      <c r="EP18" s="9" t="s">
        <v>78</v>
      </c>
      <c r="EQ18" s="9" t="s">
        <v>78</v>
      </c>
      <c r="ER18" s="9" t="s">
        <v>105</v>
      </c>
      <c r="ES18" s="9" t="s">
        <v>118</v>
      </c>
      <c r="ET18" s="9" t="s">
        <v>105</v>
      </c>
      <c r="EU18" s="9" t="s">
        <v>118</v>
      </c>
      <c r="EV18" s="9" t="s">
        <v>105</v>
      </c>
      <c r="EW18" s="9" t="s">
        <v>118</v>
      </c>
      <c r="EX18" s="9" t="s">
        <v>105</v>
      </c>
      <c r="EY18" s="9" t="s">
        <v>105</v>
      </c>
      <c r="EZ18" s="9" t="s">
        <v>118</v>
      </c>
      <c r="FA18" s="9" t="s">
        <v>105</v>
      </c>
      <c r="FB18" s="9" t="s">
        <v>118</v>
      </c>
      <c r="FC18" s="9" t="s">
        <v>105</v>
      </c>
      <c r="FD18" s="9" t="s">
        <v>118</v>
      </c>
      <c r="FE18" s="9" t="s">
        <v>105</v>
      </c>
      <c r="FF18" s="9" t="s">
        <v>118</v>
      </c>
      <c r="FG18" s="9" t="s">
        <v>105</v>
      </c>
      <c r="FH18" s="9" t="s">
        <v>105</v>
      </c>
      <c r="FI18" s="9" t="s">
        <v>105</v>
      </c>
      <c r="FJ18" s="9" t="s">
        <v>105</v>
      </c>
      <c r="FK18" s="9" t="s">
        <v>118</v>
      </c>
      <c r="FL18" s="9" t="s">
        <v>105</v>
      </c>
      <c r="FM18" s="9" t="s">
        <v>118</v>
      </c>
      <c r="FN18" s="9" t="s">
        <v>105</v>
      </c>
      <c r="FO18" s="9" t="s">
        <v>118</v>
      </c>
      <c r="FP18" s="9" t="s">
        <v>105</v>
      </c>
      <c r="FQ18" s="9" t="s">
        <v>118</v>
      </c>
      <c r="FR18" s="9" t="s">
        <v>105</v>
      </c>
      <c r="FS18" s="9" t="s">
        <v>118</v>
      </c>
      <c r="FT18" s="9" t="s">
        <v>105</v>
      </c>
      <c r="FU18" s="9" t="s">
        <v>105</v>
      </c>
      <c r="FV18" s="9" t="s">
        <v>105</v>
      </c>
      <c r="FW18" s="9" t="s">
        <v>118</v>
      </c>
      <c r="FX18" s="9" t="s">
        <v>105</v>
      </c>
      <c r="FY18" s="9" t="s">
        <v>118</v>
      </c>
      <c r="FZ18" s="9" t="s">
        <v>105</v>
      </c>
      <c r="GA18" s="9" t="s">
        <v>105</v>
      </c>
      <c r="GB18" s="9" t="s">
        <v>118</v>
      </c>
      <c r="GC18" s="9" t="s">
        <v>105</v>
      </c>
      <c r="GD18" s="9" t="s">
        <v>118</v>
      </c>
      <c r="GE18" s="9" t="s">
        <v>105</v>
      </c>
      <c r="GF18" s="9" t="s">
        <v>118</v>
      </c>
      <c r="GG18" s="9" t="s">
        <v>105</v>
      </c>
      <c r="GH18" s="9" t="s">
        <v>118</v>
      </c>
      <c r="GI18" s="9" t="s">
        <v>105</v>
      </c>
      <c r="GJ18" s="9" t="s">
        <v>118</v>
      </c>
      <c r="GK18" s="9" t="s">
        <v>105</v>
      </c>
      <c r="GL18" s="9" t="s">
        <v>105</v>
      </c>
      <c r="GM18" s="9" t="s">
        <v>105</v>
      </c>
      <c r="GN18" s="9" t="s">
        <v>118</v>
      </c>
      <c r="GO18" s="9" t="s">
        <v>105</v>
      </c>
      <c r="GP18" s="9" t="s">
        <v>118</v>
      </c>
      <c r="GQ18" s="9" t="s">
        <v>105</v>
      </c>
      <c r="GR18" s="9" t="s">
        <v>118</v>
      </c>
      <c r="GS18" s="9" t="s">
        <v>105</v>
      </c>
      <c r="GT18" s="9" t="s">
        <v>1352</v>
      </c>
      <c r="GU18" s="9" t="s">
        <v>105</v>
      </c>
      <c r="GV18" s="9" t="s">
        <v>118</v>
      </c>
      <c r="GW18" s="9" t="s">
        <v>105</v>
      </c>
      <c r="GX18" s="3" t="s">
        <v>45</v>
      </c>
      <c r="GY18" s="9" t="s">
        <v>105</v>
      </c>
      <c r="GZ18" s="9" t="s">
        <v>118</v>
      </c>
      <c r="HA18" s="9" t="s">
        <v>105</v>
      </c>
      <c r="HB18" s="9" t="s">
        <v>118</v>
      </c>
      <c r="HC18" s="9" t="s">
        <v>105</v>
      </c>
      <c r="HD18" s="9" t="s">
        <v>118</v>
      </c>
      <c r="HE18" s="9" t="s">
        <v>118</v>
      </c>
      <c r="HF18" s="9" t="s">
        <v>105</v>
      </c>
      <c r="HG18" s="9" t="s">
        <v>105</v>
      </c>
      <c r="HH18" s="9" t="s">
        <v>118</v>
      </c>
      <c r="HI18" s="9" t="s">
        <v>105</v>
      </c>
      <c r="HJ18" s="9" t="s">
        <v>118</v>
      </c>
      <c r="HK18" s="9" t="s">
        <v>105</v>
      </c>
      <c r="HL18" s="9" t="s">
        <v>118</v>
      </c>
      <c r="HM18" s="9" t="s">
        <v>105</v>
      </c>
      <c r="HN18" s="9" t="s">
        <v>105</v>
      </c>
      <c r="HO18" s="9" t="s">
        <v>78</v>
      </c>
      <c r="HP18" s="9" t="s">
        <v>105</v>
      </c>
      <c r="HQ18" s="9" t="s">
        <v>118</v>
      </c>
      <c r="HR18" s="9" t="s">
        <v>105</v>
      </c>
      <c r="HS18" s="9" t="s">
        <v>78</v>
      </c>
      <c r="HT18" s="9" t="s">
        <v>78</v>
      </c>
      <c r="HU18" s="9" t="s">
        <v>78</v>
      </c>
      <c r="HV18" s="9" t="s">
        <v>78</v>
      </c>
      <c r="HW18" s="9" t="s">
        <v>78</v>
      </c>
      <c r="HX18" s="9" t="s">
        <v>78</v>
      </c>
      <c r="HY18" s="9" t="s">
        <v>78</v>
      </c>
      <c r="HZ18" s="9" t="s">
        <v>78</v>
      </c>
      <c r="IA18" s="9" t="s">
        <v>78</v>
      </c>
      <c r="IB18" s="9" t="s">
        <v>78</v>
      </c>
      <c r="IC18" s="9" t="s">
        <v>78</v>
      </c>
      <c r="ID18" s="9" t="s">
        <v>78</v>
      </c>
      <c r="IE18" s="9" t="s">
        <v>105</v>
      </c>
      <c r="IF18" s="9" t="s">
        <v>105</v>
      </c>
      <c r="IG18" s="9" t="s">
        <v>118</v>
      </c>
      <c r="IH18" s="9" t="s">
        <v>105</v>
      </c>
      <c r="II18" s="9" t="s">
        <v>105</v>
      </c>
      <c r="IJ18" s="9" t="s">
        <v>118</v>
      </c>
      <c r="IK18" s="9" t="s">
        <v>105</v>
      </c>
      <c r="IL18" s="9" t="s">
        <v>105</v>
      </c>
      <c r="IM18" s="9" t="s">
        <v>118</v>
      </c>
      <c r="IN18" s="9" t="s">
        <v>105</v>
      </c>
      <c r="IO18" s="9" t="s">
        <v>118</v>
      </c>
      <c r="IP18" s="9" t="s">
        <v>105</v>
      </c>
      <c r="IQ18" s="9" t="s">
        <v>118</v>
      </c>
      <c r="IR18" s="9" t="s">
        <v>105</v>
      </c>
      <c r="IS18" s="9" t="s">
        <v>118</v>
      </c>
      <c r="IT18" s="9" t="s">
        <v>105</v>
      </c>
      <c r="IU18" s="9" t="s">
        <v>118</v>
      </c>
      <c r="IV18" s="9" t="s">
        <v>105</v>
      </c>
      <c r="IW18" s="9" t="s">
        <v>1926</v>
      </c>
      <c r="IX18" s="9" t="s">
        <v>105</v>
      </c>
      <c r="IY18" s="9" t="s">
        <v>118</v>
      </c>
      <c r="IZ18" s="9" t="s">
        <v>105</v>
      </c>
      <c r="JA18" s="9" t="s">
        <v>118</v>
      </c>
      <c r="JB18" s="9" t="s">
        <v>105</v>
      </c>
      <c r="JC18" s="9" t="s">
        <v>118</v>
      </c>
      <c r="JD18" s="9" t="s">
        <v>105</v>
      </c>
      <c r="JE18" s="9" t="s">
        <v>118</v>
      </c>
      <c r="JF18" s="9" t="s">
        <v>105</v>
      </c>
      <c r="JG18" s="9" t="s">
        <v>118</v>
      </c>
      <c r="JH18" s="9" t="s">
        <v>105</v>
      </c>
      <c r="JI18" s="9" t="s">
        <v>105</v>
      </c>
      <c r="JJ18" s="71"/>
      <c r="JK18" s="9" t="s">
        <v>78</v>
      </c>
      <c r="JL18" s="9" t="s">
        <v>78</v>
      </c>
      <c r="JM18" s="9" t="s">
        <v>1129</v>
      </c>
      <c r="JN18" s="9" t="s">
        <v>105</v>
      </c>
    </row>
    <row r="19" spans="1:288" x14ac:dyDescent="0.25">
      <c r="A19" s="7" t="s">
        <v>220</v>
      </c>
      <c r="O19" s="9">
        <v>30</v>
      </c>
      <c r="P19" s="9">
        <v>30</v>
      </c>
      <c r="BG19" s="9" t="s">
        <v>78</v>
      </c>
      <c r="BH19" s="9">
        <v>30</v>
      </c>
      <c r="BI19" s="9">
        <v>30</v>
      </c>
      <c r="DD19" s="9">
        <v>30</v>
      </c>
      <c r="EL19" s="9" t="s">
        <v>441</v>
      </c>
      <c r="GS19" s="9">
        <v>15</v>
      </c>
      <c r="IC19" s="9" t="s">
        <v>441</v>
      </c>
      <c r="JJ19" s="71"/>
      <c r="JN19" s="9">
        <v>30</v>
      </c>
    </row>
    <row r="20" spans="1:288" x14ac:dyDescent="0.25">
      <c r="A20" s="7" t="s">
        <v>221</v>
      </c>
      <c r="O20" s="9">
        <v>30</v>
      </c>
      <c r="P20" s="9">
        <v>30</v>
      </c>
      <c r="BG20" s="9" t="s">
        <v>78</v>
      </c>
      <c r="BH20" s="9">
        <v>30</v>
      </c>
      <c r="BI20" s="9">
        <v>30</v>
      </c>
      <c r="DD20" s="9">
        <v>30</v>
      </c>
      <c r="EL20" s="9" t="s">
        <v>441</v>
      </c>
      <c r="GS20" s="9">
        <v>30</v>
      </c>
      <c r="IC20" s="9" t="s">
        <v>441</v>
      </c>
      <c r="JJ20" s="71"/>
      <c r="JN20" s="9">
        <v>30</v>
      </c>
    </row>
    <row r="21" spans="1:288" x14ac:dyDescent="0.25">
      <c r="A21" s="7" t="s">
        <v>2669</v>
      </c>
      <c r="B21" s="9">
        <f t="shared" ref="B21:BN21" si="8">50*(B8+(10*B9))</f>
        <v>193450</v>
      </c>
      <c r="C21" s="9">
        <f t="shared" ref="C21" si="9">50*(C8+(10*C9))</f>
        <v>182470</v>
      </c>
      <c r="D21" s="9">
        <f t="shared" ref="D21:E21" si="10">50*(D8+(10*D9))</f>
        <v>161970</v>
      </c>
      <c r="E21" s="9">
        <f t="shared" si="10"/>
        <v>189370</v>
      </c>
      <c r="F21" s="9">
        <f t="shared" si="8"/>
        <v>168300</v>
      </c>
      <c r="G21" s="9">
        <f t="shared" si="8"/>
        <v>254550</v>
      </c>
      <c r="H21" s="9">
        <f t="shared" si="8"/>
        <v>118400</v>
      </c>
      <c r="I21" s="9">
        <f t="shared" si="8"/>
        <v>157550</v>
      </c>
      <c r="J21" s="9">
        <f t="shared" ref="J21" si="11">50*(J8+(10*J9))</f>
        <v>150975</v>
      </c>
      <c r="K21" s="9">
        <f t="shared" si="8"/>
        <v>122500</v>
      </c>
      <c r="L21" s="9">
        <f t="shared" ref="L21" si="12">50*(L8+(10*L9))</f>
        <v>116175</v>
      </c>
      <c r="M21" s="9">
        <f t="shared" si="8"/>
        <v>154900</v>
      </c>
      <c r="N21" s="9">
        <f t="shared" si="8"/>
        <v>263300</v>
      </c>
      <c r="O21" s="9">
        <f t="shared" si="8"/>
        <v>84100</v>
      </c>
      <c r="P21" s="9">
        <f t="shared" ref="P21" si="13">50*(P8+(10*P9))</f>
        <v>84100</v>
      </c>
      <c r="Q21" s="9">
        <f t="shared" ref="Q21" si="14">50*(Q8+(10*Q9))</f>
        <v>68750</v>
      </c>
      <c r="R21" s="9">
        <f t="shared" si="8"/>
        <v>65400</v>
      </c>
      <c r="S21" s="9">
        <f t="shared" si="8"/>
        <v>196700</v>
      </c>
      <c r="T21" s="9">
        <f t="shared" ref="T21" si="15">50*(T8+(10*T9))</f>
        <v>186745</v>
      </c>
      <c r="U21" s="9">
        <f t="shared" ref="U21:V21" si="16">50*(U8+(10*U9))</f>
        <v>169195</v>
      </c>
      <c r="V21" s="9">
        <f t="shared" si="16"/>
        <v>247150</v>
      </c>
      <c r="W21" s="9">
        <f t="shared" si="8"/>
        <v>173000</v>
      </c>
      <c r="X21" s="9">
        <f t="shared" ref="X21" si="17">50*(X8+(10*X9))</f>
        <v>167275</v>
      </c>
      <c r="Y21" s="9">
        <f t="shared" ref="Y21:Z21" si="18">50*(Y8+(10*Y9))</f>
        <v>169540</v>
      </c>
      <c r="Z21" s="9">
        <f t="shared" si="18"/>
        <v>124484.99999999999</v>
      </c>
      <c r="AA21" s="9">
        <f t="shared" ref="AA21" si="19">50*(AA8+(10*AA9))</f>
        <v>143255</v>
      </c>
      <c r="AB21" s="9">
        <f t="shared" si="8"/>
        <v>141600</v>
      </c>
      <c r="AC21" s="9">
        <f t="shared" si="8"/>
        <v>214250</v>
      </c>
      <c r="AD21" s="9">
        <f t="shared" ref="AD21:AF21" si="20">50*(AD8+(10*AD9))</f>
        <v>142265</v>
      </c>
      <c r="AE21" s="9">
        <f t="shared" ref="AE21" si="21">50*(AE8+(10*AE9))</f>
        <v>128800</v>
      </c>
      <c r="AF21" s="9">
        <f t="shared" si="20"/>
        <v>211090</v>
      </c>
      <c r="AG21" s="9">
        <f t="shared" ref="AG21:AH21" si="22">50*(AG8+(10*AG9))</f>
        <v>229750</v>
      </c>
      <c r="AH21" s="9">
        <f t="shared" si="22"/>
        <v>121740.00000000001</v>
      </c>
      <c r="AI21" s="9">
        <f t="shared" ref="AI21" si="23">50*(AI8+(10*AI9))</f>
        <v>156110</v>
      </c>
      <c r="AJ21" s="9">
        <f t="shared" si="8"/>
        <v>167800</v>
      </c>
      <c r="AK21" s="9">
        <f t="shared" ref="AK21" si="24">50*(AK8+(10*AK9))</f>
        <v>161560</v>
      </c>
      <c r="AL21" s="9">
        <f t="shared" ref="AL21" si="25">50*(AL8+(10*AL9))</f>
        <v>123965.00000000001</v>
      </c>
      <c r="AM21" s="9">
        <f t="shared" si="8"/>
        <v>176700</v>
      </c>
      <c r="AN21" s="9">
        <f t="shared" ref="AN21:AO21" si="26">50*(AN8+(10*AN9))</f>
        <v>219530.00000000003</v>
      </c>
      <c r="AO21" s="9">
        <f t="shared" si="26"/>
        <v>177025</v>
      </c>
      <c r="AP21" s="9">
        <f t="shared" si="8"/>
        <v>132100</v>
      </c>
      <c r="AQ21" s="9">
        <f t="shared" ref="AQ21:AR21" si="27">50*(AQ8+(10*AQ9))</f>
        <v>122815.00000000001</v>
      </c>
      <c r="AR21" s="9">
        <f t="shared" si="27"/>
        <v>170305</v>
      </c>
      <c r="AS21" s="9">
        <f t="shared" si="8"/>
        <v>117450</v>
      </c>
      <c r="AT21" s="9">
        <f t="shared" si="8"/>
        <v>100750</v>
      </c>
      <c r="AU21" s="9">
        <f t="shared" ref="AU21" si="28">50*(AU8+(10*AU9))</f>
        <v>64825</v>
      </c>
      <c r="AV21" s="9">
        <f t="shared" si="8"/>
        <v>81150</v>
      </c>
      <c r="AW21" s="9">
        <f t="shared" si="8"/>
        <v>122500</v>
      </c>
      <c r="AX21" s="9">
        <f t="shared" ref="AX21" si="29">50*(AX8+(10*AX9))</f>
        <v>114080</v>
      </c>
      <c r="AY21" s="9">
        <f t="shared" si="8"/>
        <v>119650</v>
      </c>
      <c r="AZ21" s="9">
        <f t="shared" ref="AZ21" si="30">50*(AZ8+(10*AZ9))</f>
        <v>136460</v>
      </c>
      <c r="BA21" s="9">
        <f t="shared" si="8"/>
        <v>136600</v>
      </c>
      <c r="BB21" s="9">
        <f t="shared" si="8"/>
        <v>58915</v>
      </c>
      <c r="BC21" s="9">
        <f t="shared" si="8"/>
        <v>73600</v>
      </c>
      <c r="BD21" s="9">
        <f t="shared" si="8"/>
        <v>61800</v>
      </c>
      <c r="BE21" s="9">
        <f t="shared" ref="BE21" si="31">50*(BE8+(10*BE9))</f>
        <v>58120.000000000007</v>
      </c>
      <c r="BF21" s="9">
        <f t="shared" ref="BF21:BG21" si="32">50*(BF8+(10*BF9))</f>
        <v>67750</v>
      </c>
      <c r="BG21" s="9">
        <f t="shared" si="32"/>
        <v>69600</v>
      </c>
      <c r="BH21" s="9">
        <f t="shared" si="8"/>
        <v>69600</v>
      </c>
      <c r="BI21" s="9">
        <f t="shared" ref="BI21" si="33">50*(BI8+(10*BI9))</f>
        <v>61800</v>
      </c>
      <c r="BJ21" s="9">
        <f t="shared" si="8"/>
        <v>82050</v>
      </c>
      <c r="BK21" s="9">
        <f t="shared" si="8"/>
        <v>76550</v>
      </c>
      <c r="BL21" s="9">
        <f t="shared" si="8"/>
        <v>55525</v>
      </c>
      <c r="BM21" s="9">
        <f t="shared" si="8"/>
        <v>80150</v>
      </c>
      <c r="BN21" s="9">
        <f t="shared" si="8"/>
        <v>109500</v>
      </c>
      <c r="BO21" s="9">
        <f t="shared" ref="BO21" si="34">50*(BO8+(10*BO9))</f>
        <v>117845</v>
      </c>
      <c r="BP21" s="9">
        <f t="shared" ref="BP21:DZ21" si="35">50*(BP8+(10*BP9))</f>
        <v>133350</v>
      </c>
      <c r="BQ21" s="9">
        <f t="shared" si="35"/>
        <v>117350</v>
      </c>
      <c r="BR21" s="9">
        <f t="shared" ref="BR21" si="36">50*(BR8+(10*BR9))</f>
        <v>112755</v>
      </c>
      <c r="BS21" s="9">
        <f t="shared" si="35"/>
        <v>106850</v>
      </c>
      <c r="BT21" s="9">
        <f t="shared" ref="BT21" si="37">50*(BT8+(10*BT9))</f>
        <v>102350</v>
      </c>
      <c r="BU21" s="9">
        <f t="shared" si="35"/>
        <v>97500</v>
      </c>
      <c r="BV21" s="9">
        <f t="shared" ref="BV21" si="38">50*(BV8+(10*BV9))</f>
        <v>113950</v>
      </c>
      <c r="BW21" s="9">
        <f t="shared" si="35"/>
        <v>121250</v>
      </c>
      <c r="BX21" s="9">
        <f t="shared" ref="BX21" si="39">50*(BX8+(10*BX9))</f>
        <v>141545</v>
      </c>
      <c r="BY21" s="9">
        <f t="shared" si="35"/>
        <v>135350</v>
      </c>
      <c r="BZ21" s="9">
        <f t="shared" ref="BZ21:CM21" si="40">50*(BZ8+(10*BZ9))</f>
        <v>57100</v>
      </c>
      <c r="CA21" s="9">
        <f t="shared" ref="CA21" si="41">50*(CA8+(10*CA9))</f>
        <v>55029.999999999993</v>
      </c>
      <c r="CB21" s="9">
        <f t="shared" si="40"/>
        <v>44695</v>
      </c>
      <c r="CC21" s="9">
        <f t="shared" si="40"/>
        <v>63650</v>
      </c>
      <c r="CD21" s="9">
        <f t="shared" si="40"/>
        <v>52550</v>
      </c>
      <c r="CE21" s="9">
        <f t="shared" si="40"/>
        <v>48000</v>
      </c>
      <c r="CF21" s="9">
        <f t="shared" si="40"/>
        <v>59765</v>
      </c>
      <c r="CG21" s="9">
        <f t="shared" si="40"/>
        <v>57950</v>
      </c>
      <c r="CH21" s="9">
        <f t="shared" si="40"/>
        <v>64250</v>
      </c>
      <c r="CI21" s="9">
        <f t="shared" ref="CI21" si="42">50*(CI8+(10*CI9))</f>
        <v>77215</v>
      </c>
      <c r="CJ21" s="9">
        <f t="shared" si="40"/>
        <v>58915</v>
      </c>
      <c r="CK21" s="9">
        <f t="shared" si="40"/>
        <v>69250</v>
      </c>
      <c r="CL21" s="9">
        <f t="shared" si="40"/>
        <v>43250</v>
      </c>
      <c r="CM21" s="9">
        <f t="shared" si="40"/>
        <v>76000</v>
      </c>
      <c r="CN21" s="9">
        <f t="shared" si="35"/>
        <v>140450</v>
      </c>
      <c r="CO21" s="9">
        <f t="shared" ref="CO21" si="43">50*(CO8+(10*CO9))</f>
        <v>135125</v>
      </c>
      <c r="CP21" s="9">
        <f t="shared" si="35"/>
        <v>98900</v>
      </c>
      <c r="CQ21" s="9">
        <f t="shared" si="35"/>
        <v>212000</v>
      </c>
      <c r="CR21" s="9">
        <f t="shared" ref="CR21" si="44">50*(CR8+(10*CR9))</f>
        <v>201050</v>
      </c>
      <c r="CS21" s="9">
        <f t="shared" si="35"/>
        <v>177300</v>
      </c>
      <c r="CT21" s="9">
        <f t="shared" si="35"/>
        <v>144400</v>
      </c>
      <c r="CU21" s="9">
        <f t="shared" ref="CU21" si="45">50*(CU8+(10*CU9))</f>
        <v>126065.00000000001</v>
      </c>
      <c r="CV21" s="9">
        <f t="shared" si="35"/>
        <v>105350</v>
      </c>
      <c r="CW21" s="9">
        <f t="shared" ref="CW21" si="46">50*(CW8+(10*CW9))</f>
        <v>103795</v>
      </c>
      <c r="CX21" s="9">
        <f t="shared" si="35"/>
        <v>155450</v>
      </c>
      <c r="CY21" s="9">
        <f t="shared" ref="CY21" si="47">50*(CY8+(10*CY9))</f>
        <v>157200</v>
      </c>
      <c r="CZ21" s="9">
        <f t="shared" si="35"/>
        <v>91450</v>
      </c>
      <c r="DA21" s="9">
        <f t="shared" ref="DA21" si="48">50*(DA8+(10*DA9))</f>
        <v>117650</v>
      </c>
      <c r="DB21" s="9">
        <f t="shared" si="35"/>
        <v>88750</v>
      </c>
      <c r="DC21" s="9">
        <f t="shared" si="35"/>
        <v>76600</v>
      </c>
      <c r="DD21" s="9">
        <f t="shared" ref="DD21" si="49">50*(DD8+(10*DD9))</f>
        <v>87650</v>
      </c>
      <c r="DE21" s="9">
        <f t="shared" si="35"/>
        <v>99345</v>
      </c>
      <c r="DF21" s="9">
        <f t="shared" si="35"/>
        <v>98550</v>
      </c>
      <c r="DG21" s="9">
        <f t="shared" si="35"/>
        <v>87650</v>
      </c>
      <c r="DH21" s="9">
        <f t="shared" si="35"/>
        <v>250250</v>
      </c>
      <c r="DI21" s="9">
        <f t="shared" ref="DI21" si="50">50*(DI8+(10*DI9))</f>
        <v>201035</v>
      </c>
      <c r="DJ21" s="9">
        <f t="shared" si="35"/>
        <v>112450</v>
      </c>
      <c r="DK21" s="9">
        <f t="shared" ref="DK21" si="51">50*(DK8+(10*DK9))</f>
        <v>104615.00000000001</v>
      </c>
      <c r="DL21" s="9">
        <f t="shared" ref="DL21" si="52">50*(DL8+(10*DL9))</f>
        <v>107400</v>
      </c>
      <c r="DM21" s="9">
        <f t="shared" si="35"/>
        <v>140500</v>
      </c>
      <c r="DN21" s="9">
        <f t="shared" ref="DN21" si="53">50*(DN8+(10*DN9))</f>
        <v>131255</v>
      </c>
      <c r="DO21" s="9">
        <f t="shared" si="35"/>
        <v>133550</v>
      </c>
      <c r="DP21" s="9">
        <f t="shared" ref="DP21" si="54">50*(DP8+(10*DP9))</f>
        <v>128515.00000000001</v>
      </c>
      <c r="DQ21" s="9">
        <f t="shared" si="35"/>
        <v>125500</v>
      </c>
      <c r="DR21" s="9">
        <f t="shared" si="35"/>
        <v>132250</v>
      </c>
      <c r="DS21" s="9">
        <f t="shared" si="35"/>
        <v>83550</v>
      </c>
      <c r="DT21" s="9">
        <f t="shared" si="35"/>
        <v>92500</v>
      </c>
      <c r="DU21" s="9">
        <f t="shared" si="35"/>
        <v>52100</v>
      </c>
      <c r="DV21" s="9">
        <f t="shared" si="35"/>
        <v>85600</v>
      </c>
      <c r="DW21" s="9">
        <f t="shared" ref="DW21" si="55">50*(DW8+(10*DW9))</f>
        <v>70755</v>
      </c>
      <c r="DX21" s="9">
        <f t="shared" si="35"/>
        <v>82750</v>
      </c>
      <c r="DY21" s="9">
        <f t="shared" si="35"/>
        <v>49950</v>
      </c>
      <c r="DZ21" s="9">
        <f t="shared" si="35"/>
        <v>109950</v>
      </c>
      <c r="EA21" s="9">
        <f t="shared" ref="EA21" si="56">50*(EA8+(10*EA9))</f>
        <v>101500</v>
      </c>
      <c r="EB21" s="9">
        <f t="shared" ref="EB21:FX21" si="57">50*(EB8+(10*EB9))</f>
        <v>128650</v>
      </c>
      <c r="EC21" s="9">
        <f t="shared" ref="EC21" si="58">50*(EC8+(10*EC9))</f>
        <v>120655</v>
      </c>
      <c r="ED21" s="9">
        <f t="shared" si="57"/>
        <v>111500</v>
      </c>
      <c r="EE21" s="9">
        <f t="shared" ref="EE21" si="59">50*(EE8+(10*EE9))</f>
        <v>105680</v>
      </c>
      <c r="EF21" s="9">
        <f t="shared" si="57"/>
        <v>243350</v>
      </c>
      <c r="EG21" s="9">
        <f t="shared" si="57"/>
        <v>154850</v>
      </c>
      <c r="EH21" s="9">
        <f t="shared" si="57"/>
        <v>176750</v>
      </c>
      <c r="EI21" s="9">
        <f t="shared" ref="EI21" si="60">50*(EI8+(10*EI9))</f>
        <v>147565</v>
      </c>
      <c r="EJ21" s="9">
        <f t="shared" si="57"/>
        <v>310150</v>
      </c>
      <c r="EK21" s="9">
        <f t="shared" si="57"/>
        <v>169500</v>
      </c>
      <c r="EL21" s="9">
        <f t="shared" si="57"/>
        <v>160600</v>
      </c>
      <c r="EM21" s="9">
        <f t="shared" si="57"/>
        <v>172800</v>
      </c>
      <c r="EN21" s="9">
        <f t="shared" si="57"/>
        <v>289650</v>
      </c>
      <c r="EO21" s="9">
        <f t="shared" si="57"/>
        <v>339400</v>
      </c>
      <c r="EP21" s="9">
        <f t="shared" si="57"/>
        <v>334350</v>
      </c>
      <c r="EQ21" s="9">
        <f t="shared" si="57"/>
        <v>309000</v>
      </c>
      <c r="ER21" s="9">
        <f t="shared" si="57"/>
        <v>143800</v>
      </c>
      <c r="ES21" s="9">
        <f t="shared" ref="ES21" si="61">50*(ES8+(10*ES9))</f>
        <v>136995</v>
      </c>
      <c r="ET21" s="9">
        <f t="shared" si="57"/>
        <v>142650</v>
      </c>
      <c r="EU21" s="9">
        <f t="shared" ref="EU21" si="62">50*(EU8+(10*EU9))</f>
        <v>142260</v>
      </c>
      <c r="EV21" s="9">
        <f t="shared" si="57"/>
        <v>127250</v>
      </c>
      <c r="EW21" s="9">
        <f t="shared" ref="EW21" si="63">50*(EW8+(10*EW9))</f>
        <v>129765.00000000001</v>
      </c>
      <c r="EX21" s="9">
        <f t="shared" si="57"/>
        <v>116600</v>
      </c>
      <c r="EY21" s="9">
        <f t="shared" ref="EY21:EZ21" si="64">50*(EY8+(10*EY9))</f>
        <v>113050</v>
      </c>
      <c r="EZ21" s="9">
        <f t="shared" si="64"/>
        <v>107675</v>
      </c>
      <c r="FA21" s="9">
        <f t="shared" si="57"/>
        <v>108000</v>
      </c>
      <c r="FB21" s="9">
        <f t="shared" ref="FB21" si="65">50*(FB8+(10*FB9))</f>
        <v>109475</v>
      </c>
      <c r="FC21" s="9">
        <f t="shared" si="57"/>
        <v>135550</v>
      </c>
      <c r="FD21" s="9">
        <f t="shared" ref="FD21" si="66">50*(FD8+(10*FD9))</f>
        <v>144135</v>
      </c>
      <c r="FE21" s="9">
        <f t="shared" si="57"/>
        <v>115750</v>
      </c>
      <c r="FF21" s="9">
        <f t="shared" ref="FF21" si="67">50*(FF8+(10*FF9))</f>
        <v>117959.99999999999</v>
      </c>
      <c r="FG21" s="9">
        <f t="shared" si="57"/>
        <v>100000</v>
      </c>
      <c r="FH21" s="9">
        <f t="shared" si="57"/>
        <v>112800</v>
      </c>
      <c r="FI21" s="9">
        <f t="shared" si="57"/>
        <v>114050</v>
      </c>
      <c r="FJ21" s="9">
        <f t="shared" si="57"/>
        <v>115400</v>
      </c>
      <c r="FK21" s="9">
        <f t="shared" ref="FK21" si="68">50*(FK8+(10*FK9))</f>
        <v>114509.99999999999</v>
      </c>
      <c r="FL21" s="9">
        <f t="shared" si="57"/>
        <v>163300</v>
      </c>
      <c r="FM21" s="9">
        <f t="shared" ref="FM21" si="69">50*(FM8+(10*FM9))</f>
        <v>150525</v>
      </c>
      <c r="FN21" s="9">
        <f t="shared" si="57"/>
        <v>137300</v>
      </c>
      <c r="FO21" s="9">
        <f t="shared" ref="FO21" si="70">50*(FO8+(10*FO9))</f>
        <v>144735</v>
      </c>
      <c r="FP21" s="9">
        <f t="shared" si="57"/>
        <v>132600</v>
      </c>
      <c r="FQ21" s="9">
        <f t="shared" ref="FQ21" si="71">50*(FQ8+(10*FQ9))</f>
        <v>136055</v>
      </c>
      <c r="FR21" s="9">
        <f t="shared" si="57"/>
        <v>86350</v>
      </c>
      <c r="FS21" s="9">
        <f t="shared" ref="FS21" si="72">50*(FS8+(10*FS9))</f>
        <v>87170</v>
      </c>
      <c r="FT21" s="9">
        <f t="shared" si="57"/>
        <v>107250</v>
      </c>
      <c r="FU21" s="9">
        <f t="shared" si="57"/>
        <v>97350</v>
      </c>
      <c r="FV21" s="9">
        <f t="shared" si="57"/>
        <v>138000</v>
      </c>
      <c r="FW21" s="9">
        <f t="shared" ref="FW21" si="73">50*(FW8+(10*FW9))</f>
        <v>125395</v>
      </c>
      <c r="FX21" s="9">
        <f t="shared" si="57"/>
        <v>126200</v>
      </c>
      <c r="FY21" s="9">
        <f t="shared" ref="FY21" si="74">50*(FY8+(10*FY9))</f>
        <v>131140</v>
      </c>
      <c r="FZ21" s="9">
        <f t="shared" ref="FZ21:HY21" si="75">50*(FZ8+(10*FZ9))</f>
        <v>207200</v>
      </c>
      <c r="GA21" s="9">
        <f t="shared" si="75"/>
        <v>140100</v>
      </c>
      <c r="GB21" s="9">
        <f t="shared" ref="GB21" si="76">50*(GB8+(10*GB9))</f>
        <v>136605</v>
      </c>
      <c r="GC21" s="9">
        <f t="shared" si="75"/>
        <v>121600</v>
      </c>
      <c r="GD21" s="9">
        <f t="shared" ref="GD21" si="77">50*(GD8+(10*GD9))</f>
        <v>135075</v>
      </c>
      <c r="GE21" s="9">
        <f t="shared" si="75"/>
        <v>121550</v>
      </c>
      <c r="GF21" s="9">
        <f t="shared" ref="GF21" si="78">50*(GF8+(10*GF9))</f>
        <v>114870</v>
      </c>
      <c r="GG21" s="9">
        <f t="shared" si="75"/>
        <v>119200</v>
      </c>
      <c r="GH21" s="9">
        <f t="shared" ref="GH21" si="79">50*(GH8+(10*GH9))</f>
        <v>111434.99999999999</v>
      </c>
      <c r="GI21" s="9">
        <f t="shared" si="75"/>
        <v>91950</v>
      </c>
      <c r="GJ21" s="9">
        <f t="shared" ref="GJ21" si="80">50*(GJ8+(10*GJ9))</f>
        <v>116445</v>
      </c>
      <c r="GK21" s="9">
        <f t="shared" si="75"/>
        <v>108550</v>
      </c>
      <c r="GL21" s="9">
        <f t="shared" si="75"/>
        <v>118150</v>
      </c>
      <c r="GM21" s="9">
        <f t="shared" ref="GM21:GN21" si="81">50*(GM8+(10*GM9))</f>
        <v>124600</v>
      </c>
      <c r="GN21" s="9">
        <f t="shared" si="81"/>
        <v>120145</v>
      </c>
      <c r="GO21" s="9">
        <f t="shared" si="75"/>
        <v>231250</v>
      </c>
      <c r="GP21" s="9">
        <f t="shared" ref="GP21" si="82">50*(GP8+(10*GP9))</f>
        <v>200795</v>
      </c>
      <c r="GQ21" s="9">
        <f t="shared" si="75"/>
        <v>166300</v>
      </c>
      <c r="GR21" s="9">
        <f t="shared" ref="GR21" si="83">50*(GR8+(10*GR9))</f>
        <v>154195</v>
      </c>
      <c r="GS21" s="9">
        <f>50*(GS8+(10*GS9))</f>
        <v>157150</v>
      </c>
      <c r="GT21" s="9">
        <f t="shared" ref="GT21" si="84">50*(GT8+(10*GT9))</f>
        <v>123350</v>
      </c>
      <c r="GU21" s="9">
        <f t="shared" si="75"/>
        <v>78450</v>
      </c>
      <c r="GV21" s="9">
        <f t="shared" ref="GV21" si="85">50*(GV8+(10*GV9))</f>
        <v>59379.999999999993</v>
      </c>
      <c r="GW21" s="9">
        <f t="shared" si="75"/>
        <v>63650</v>
      </c>
      <c r="GX21" s="9">
        <f t="shared" ref="GX21" si="86">50*(GX8+(10*GX9))</f>
        <v>137850</v>
      </c>
      <c r="GY21" s="9">
        <f t="shared" si="75"/>
        <v>137850</v>
      </c>
      <c r="GZ21" s="9">
        <f t="shared" ref="GZ21" si="87">50*(GZ8+(10*GZ9))</f>
        <v>136100</v>
      </c>
      <c r="HA21" s="9">
        <f t="shared" si="75"/>
        <v>142500</v>
      </c>
      <c r="HB21" s="9">
        <f t="shared" ref="HB21" si="88">50*(HB8+(10*HB9))</f>
        <v>111984.99999999999</v>
      </c>
      <c r="HC21" s="9">
        <f t="shared" si="75"/>
        <v>155650</v>
      </c>
      <c r="HD21" s="9">
        <f t="shared" ref="HD21" si="89">50*(HD8+(10*HD9))</f>
        <v>142245</v>
      </c>
      <c r="HE21" s="9">
        <f t="shared" ref="HE21" si="90">50*(HE8+(10*HE9))</f>
        <v>147045</v>
      </c>
      <c r="HF21" s="9">
        <f t="shared" si="75"/>
        <v>138800</v>
      </c>
      <c r="HG21" s="9">
        <f t="shared" si="75"/>
        <v>186600</v>
      </c>
      <c r="HH21" s="9">
        <f t="shared" ref="HH21" si="91">50*(HH8+(10*HH9))</f>
        <v>187290</v>
      </c>
      <c r="HI21" s="9">
        <f t="shared" si="75"/>
        <v>172500</v>
      </c>
      <c r="HJ21" s="9">
        <f t="shared" ref="HJ21" si="92">50*(HJ8+(10*HJ9))</f>
        <v>179560</v>
      </c>
      <c r="HK21" s="9">
        <f t="shared" si="75"/>
        <v>158500</v>
      </c>
      <c r="HM21" s="9">
        <f t="shared" si="75"/>
        <v>164300</v>
      </c>
      <c r="HN21" s="9">
        <f t="shared" si="75"/>
        <v>113500</v>
      </c>
      <c r="HO21" s="9">
        <f t="shared" si="75"/>
        <v>112650</v>
      </c>
      <c r="HP21" s="9">
        <f t="shared" si="75"/>
        <v>153700</v>
      </c>
      <c r="HQ21" s="9">
        <f t="shared" ref="HQ21" si="93">50*(HQ8+(10*HQ9))</f>
        <v>158445</v>
      </c>
      <c r="HR21" s="9">
        <f t="shared" si="75"/>
        <v>194250</v>
      </c>
      <c r="HS21" s="9">
        <f t="shared" si="75"/>
        <v>147500</v>
      </c>
      <c r="HT21" s="9">
        <f t="shared" si="75"/>
        <v>115250</v>
      </c>
      <c r="HU21" s="9">
        <f t="shared" si="75"/>
        <v>201950</v>
      </c>
      <c r="HV21" s="9">
        <f t="shared" si="75"/>
        <v>180350</v>
      </c>
      <c r="HW21" s="9">
        <f t="shared" si="75"/>
        <v>140100</v>
      </c>
      <c r="HX21" s="9">
        <f t="shared" si="75"/>
        <v>304550</v>
      </c>
      <c r="HY21" s="9">
        <f t="shared" si="75"/>
        <v>243550</v>
      </c>
      <c r="HZ21" s="9">
        <f t="shared" ref="HZ21:JM21" si="94">50*(HZ8+(10*HZ9))</f>
        <v>305200</v>
      </c>
      <c r="IA21" s="9">
        <f t="shared" si="94"/>
        <v>268000</v>
      </c>
      <c r="IB21" s="9">
        <f t="shared" si="94"/>
        <v>204350</v>
      </c>
      <c r="IC21" s="9">
        <f t="shared" si="94"/>
        <v>172200</v>
      </c>
      <c r="ID21" s="9">
        <f t="shared" si="94"/>
        <v>258300</v>
      </c>
      <c r="IE21" s="9">
        <f t="shared" si="94"/>
        <v>112750</v>
      </c>
      <c r="IF21" s="9">
        <f t="shared" ref="IF21:IH21" si="95">50*(IF8+(10*IF9))</f>
        <v>119450</v>
      </c>
      <c r="IG21" s="9">
        <f t="shared" ref="IG21" si="96">50*(IG8+(10*IG9))</f>
        <v>114170</v>
      </c>
      <c r="IH21" s="9">
        <f t="shared" si="95"/>
        <v>110150</v>
      </c>
      <c r="II21" s="9">
        <f t="shared" si="94"/>
        <v>122500</v>
      </c>
      <c r="IJ21" s="9">
        <f t="shared" ref="IJ21" si="97">50*(IJ8+(10*IJ9))</f>
        <v>141435</v>
      </c>
      <c r="IK21" s="9">
        <f t="shared" si="94"/>
        <v>108750</v>
      </c>
      <c r="IL21" s="9">
        <f t="shared" si="94"/>
        <v>111500</v>
      </c>
      <c r="IM21" s="9">
        <f t="shared" ref="IM21" si="98">50*(IM8+(10*IM9))</f>
        <v>118145</v>
      </c>
      <c r="IN21" s="9">
        <f t="shared" si="94"/>
        <v>113650</v>
      </c>
      <c r="IO21" s="9">
        <f t="shared" ref="IO21" si="99">50*(IO8+(10*IO9))</f>
        <v>119259.99999999999</v>
      </c>
      <c r="IP21" s="9">
        <f t="shared" si="94"/>
        <v>124150</v>
      </c>
      <c r="IQ21" s="9">
        <f t="shared" ref="IQ21" si="100">50*(IQ8+(10*IQ9))</f>
        <v>136780</v>
      </c>
      <c r="IR21" s="9">
        <f t="shared" si="94"/>
        <v>76300</v>
      </c>
      <c r="IS21" s="9">
        <f t="shared" ref="IS21" si="101">50*(IS8+(10*IS9))</f>
        <v>78415</v>
      </c>
      <c r="IT21" s="9">
        <f t="shared" si="94"/>
        <v>69800</v>
      </c>
      <c r="IU21" s="9">
        <f t="shared" ref="IU21" si="102">50*(IU8+(10*IU9))</f>
        <v>57004.999999999993</v>
      </c>
      <c r="IV21" s="9">
        <f t="shared" si="94"/>
        <v>141800</v>
      </c>
      <c r="IW21" s="9">
        <f t="shared" ref="IW21" si="103">50*(IW8+(10*IW9))</f>
        <v>104300</v>
      </c>
      <c r="IX21" s="9">
        <f t="shared" si="94"/>
        <v>112050</v>
      </c>
      <c r="IY21" s="9">
        <f t="shared" ref="IY21" si="104">50*(IY8+(10*IY9))</f>
        <v>94205</v>
      </c>
      <c r="IZ21" s="9">
        <f t="shared" si="94"/>
        <v>102250</v>
      </c>
      <c r="JA21" s="9">
        <f t="shared" ref="JA21" si="105">50*(JA8+(10*JA9))</f>
        <v>105880</v>
      </c>
      <c r="JB21" s="9">
        <f t="shared" si="94"/>
        <v>152700</v>
      </c>
      <c r="JC21" s="9">
        <f t="shared" ref="JC21" si="106">50*(JC8+(10*JC9))</f>
        <v>160225</v>
      </c>
      <c r="JD21" s="9">
        <f t="shared" si="94"/>
        <v>120650</v>
      </c>
      <c r="JE21" s="9">
        <f t="shared" ref="JE21" si="107">50*(JE8+(10*JE9))</f>
        <v>122745</v>
      </c>
      <c r="JF21" s="9">
        <f t="shared" si="94"/>
        <v>193400</v>
      </c>
      <c r="JG21" s="9">
        <f t="shared" ref="JG21" si="108">50*(JG8+(10*JG9))</f>
        <v>183715</v>
      </c>
      <c r="JH21" s="9">
        <f t="shared" ref="JH21" si="109">50*(JH8+(10*JH9))</f>
        <v>120200</v>
      </c>
      <c r="JI21" s="9">
        <f t="shared" si="94"/>
        <v>243300</v>
      </c>
      <c r="JJ21" s="71"/>
      <c r="JK21" s="9">
        <f t="shared" si="94"/>
        <v>285500</v>
      </c>
      <c r="JL21" s="9">
        <f t="shared" si="94"/>
        <v>470250</v>
      </c>
      <c r="JM21" s="9">
        <f t="shared" si="94"/>
        <v>302450</v>
      </c>
      <c r="JN21" s="9">
        <f t="shared" ref="JN21:KB21" si="110">50*(JN8+(10*JN9))</f>
        <v>518400</v>
      </c>
      <c r="JO21" s="9">
        <f t="shared" si="110"/>
        <v>0</v>
      </c>
      <c r="JP21" s="9">
        <f t="shared" si="110"/>
        <v>0</v>
      </c>
      <c r="JQ21" s="9">
        <f t="shared" si="110"/>
        <v>0</v>
      </c>
      <c r="JR21" s="9">
        <f t="shared" si="110"/>
        <v>0</v>
      </c>
      <c r="JS21" s="9">
        <f t="shared" si="110"/>
        <v>0</v>
      </c>
      <c r="JT21" s="9">
        <f t="shared" si="110"/>
        <v>0</v>
      </c>
      <c r="JU21" s="9">
        <f t="shared" si="110"/>
        <v>0</v>
      </c>
      <c r="JV21" s="9">
        <f t="shared" si="110"/>
        <v>0</v>
      </c>
      <c r="JW21" s="9">
        <f t="shared" si="110"/>
        <v>0</v>
      </c>
      <c r="JX21" s="9">
        <f t="shared" si="110"/>
        <v>0</v>
      </c>
      <c r="JY21" s="9">
        <f t="shared" si="110"/>
        <v>0</v>
      </c>
      <c r="JZ21" s="9">
        <f t="shared" si="110"/>
        <v>0</v>
      </c>
      <c r="KA21" s="9">
        <f t="shared" si="110"/>
        <v>0</v>
      </c>
      <c r="KB21" s="9">
        <f t="shared" si="110"/>
        <v>0</v>
      </c>
    </row>
    <row r="22" spans="1:288" x14ac:dyDescent="0.25">
      <c r="A22" s="7" t="s">
        <v>10</v>
      </c>
      <c r="B22" s="9">
        <f t="shared" ref="B22:BN22" si="111">(B10+30)*(B13)</f>
        <v>732.6</v>
      </c>
      <c r="C22" s="9">
        <f t="shared" ref="C22" si="112">(C10+30)*(C13)</f>
        <v>759.45</v>
      </c>
      <c r="D22" s="9">
        <f t="shared" ref="D22:E22" si="113">(D10+30)*(D13)</f>
        <v>767.43999999999983</v>
      </c>
      <c r="E22" s="9">
        <f t="shared" si="113"/>
        <v>752.56</v>
      </c>
      <c r="F22" s="9">
        <f t="shared" si="111"/>
        <v>708.18</v>
      </c>
      <c r="G22" s="9">
        <f t="shared" si="111"/>
        <v>601.88</v>
      </c>
      <c r="H22" s="9">
        <f t="shared" si="111"/>
        <v>614.45999999999992</v>
      </c>
      <c r="I22" s="9">
        <f t="shared" si="111"/>
        <v>680.6</v>
      </c>
      <c r="J22" s="9">
        <f t="shared" ref="J22" si="114">(J10+30)*(J13)</f>
        <v>677.31999999999994</v>
      </c>
      <c r="K22" s="9">
        <f t="shared" si="111"/>
        <v>752.21999999999991</v>
      </c>
      <c r="L22" s="9">
        <f t="shared" ref="L22" si="115">(L10+30)*(L13)</f>
        <v>740.74</v>
      </c>
      <c r="M22" s="9">
        <f t="shared" si="111"/>
        <v>692.51999999999987</v>
      </c>
      <c r="N22" s="9">
        <f t="shared" si="111"/>
        <v>534</v>
      </c>
      <c r="O22" s="9">
        <f t="shared" si="111"/>
        <v>634.49999999999989</v>
      </c>
      <c r="P22" s="9">
        <f t="shared" ref="P22" si="116">(P10+30)*(P13)</f>
        <v>680.95999999999992</v>
      </c>
      <c r="Q22" s="9">
        <f t="shared" ref="Q22" si="117">(Q10+30)*(Q13)</f>
        <v>699.19999999999993</v>
      </c>
      <c r="R22" s="9">
        <f t="shared" si="111"/>
        <v>639.4</v>
      </c>
      <c r="S22" s="9">
        <f t="shared" si="111"/>
        <v>524.4</v>
      </c>
      <c r="T22" s="9">
        <f t="shared" ref="T22" si="118">(T10+30)*(T13)</f>
        <v>594.32000000000005</v>
      </c>
      <c r="U22" s="9">
        <f t="shared" ref="U22:V22" si="119">(U10+30)*(U13)</f>
        <v>601.75</v>
      </c>
      <c r="V22" s="9">
        <f t="shared" si="119"/>
        <v>636.74</v>
      </c>
      <c r="W22" s="9">
        <f t="shared" si="111"/>
        <v>527.44999999999993</v>
      </c>
      <c r="X22" s="9">
        <f t="shared" ref="X22" si="120">(X10+30)*(X13)</f>
        <v>638.01</v>
      </c>
      <c r="Y22" s="9">
        <f t="shared" ref="Y22:Z22" si="121">(Y10+30)*(Y13)</f>
        <v>634.5</v>
      </c>
      <c r="Z22" s="9">
        <f t="shared" si="121"/>
        <v>684.14</v>
      </c>
      <c r="AA22" s="9">
        <f t="shared" ref="AA22" si="122">(AA10+30)*(AA13)</f>
        <v>658.75</v>
      </c>
      <c r="AB22" s="9">
        <f t="shared" si="111"/>
        <v>643.72</v>
      </c>
      <c r="AC22" s="9">
        <f t="shared" si="111"/>
        <v>518.88</v>
      </c>
      <c r="AD22" s="9">
        <f t="shared" ref="AD22:AF22" si="123">(AD10+30)*(AD13)</f>
        <v>690.69</v>
      </c>
      <c r="AE22" s="9">
        <f t="shared" ref="AE22" si="124">(AE10+30)*(AE13)</f>
        <v>731</v>
      </c>
      <c r="AF22" s="9">
        <f t="shared" si="123"/>
        <v>576.68999999999994</v>
      </c>
      <c r="AG22" s="9">
        <f t="shared" ref="AG22:AH22" si="125">(AG10+30)*(AG13)</f>
        <v>504.9</v>
      </c>
      <c r="AH22" s="9">
        <f t="shared" si="125"/>
        <v>692.30000000000007</v>
      </c>
      <c r="AI22" s="9">
        <f t="shared" ref="AI22" si="126">(AI10+30)*(AI13)</f>
        <v>620.5</v>
      </c>
      <c r="AJ22" s="9">
        <f t="shared" si="111"/>
        <v>603.19999999999993</v>
      </c>
      <c r="AK22" s="9">
        <f t="shared" ref="AK22" si="127">(AK10+30)*(AK13)</f>
        <v>623.28</v>
      </c>
      <c r="AL22" s="9">
        <f t="shared" ref="AL22" si="128">(AL10+30)*(AL13)</f>
        <v>687.3</v>
      </c>
      <c r="AM22" s="9">
        <f t="shared" si="111"/>
        <v>491.49</v>
      </c>
      <c r="AN22" s="9">
        <f t="shared" ref="AN22:AO22" si="129">(AN10+30)*(AN13)</f>
        <v>522.68999999999994</v>
      </c>
      <c r="AO22" s="9">
        <f t="shared" si="129"/>
        <v>597.40000000000009</v>
      </c>
      <c r="AP22" s="9">
        <f t="shared" si="111"/>
        <v>616.07999999999993</v>
      </c>
      <c r="AQ22" s="9">
        <f t="shared" ref="AQ22:AR22" si="130">(AQ10+30)*(AQ13)</f>
        <v>657.82999999999993</v>
      </c>
      <c r="AR22" s="9">
        <f t="shared" si="130"/>
        <v>627.30000000000007</v>
      </c>
      <c r="AS22" s="9">
        <f t="shared" si="111"/>
        <v>639.17999999999995</v>
      </c>
      <c r="AT22" s="9">
        <f t="shared" si="111"/>
        <v>703.07999999999993</v>
      </c>
      <c r="AU22" s="9">
        <f t="shared" ref="AU22" si="131">(AU10+30)*(AU13)</f>
        <v>729.30000000000007</v>
      </c>
      <c r="AV22" s="9">
        <f t="shared" si="111"/>
        <v>734.71999999999991</v>
      </c>
      <c r="AW22" s="9">
        <f t="shared" si="111"/>
        <v>690.56000000000006</v>
      </c>
      <c r="AX22" s="9">
        <f t="shared" ref="AX22" si="132">(AX10+30)*(AX13)</f>
        <v>683.03</v>
      </c>
      <c r="AY22" s="9">
        <f t="shared" si="111"/>
        <v>658.52</v>
      </c>
      <c r="AZ22" s="9">
        <f t="shared" ref="AZ22" si="133">(AZ10+30)*(AZ13)</f>
        <v>665.03999999999985</v>
      </c>
      <c r="BA22" s="9">
        <f t="shared" si="111"/>
        <v>648.74</v>
      </c>
      <c r="BB22" s="9">
        <f t="shared" si="111"/>
        <v>795.5200000000001</v>
      </c>
      <c r="BC22" s="9">
        <f t="shared" si="111"/>
        <v>752.39999999999986</v>
      </c>
      <c r="BD22" s="9">
        <f t="shared" si="111"/>
        <v>764.66000000000008</v>
      </c>
      <c r="BE22" s="9">
        <f t="shared" ref="BE22" si="134">(BE10+30)*(BE13)</f>
        <v>805.35000000000014</v>
      </c>
      <c r="BF22" s="9">
        <f t="shared" ref="BF22:BG22" si="135">(BF10+30)*(BF13)</f>
        <v>595.84</v>
      </c>
      <c r="BG22" s="9">
        <f t="shared" si="135"/>
        <v>706.2600000000001</v>
      </c>
      <c r="BH22" s="9">
        <f t="shared" si="111"/>
        <v>706.2600000000001</v>
      </c>
      <c r="BI22" s="9">
        <f t="shared" ref="BI22" si="136">(BI10+30)*(BI13)</f>
        <v>786.7600000000001</v>
      </c>
      <c r="BJ22" s="9">
        <f t="shared" si="111"/>
        <v>735.38</v>
      </c>
      <c r="BK22" s="9">
        <f t="shared" si="111"/>
        <v>700.44</v>
      </c>
      <c r="BL22" s="9">
        <f t="shared" si="111"/>
        <v>770.09999999999991</v>
      </c>
      <c r="BM22" s="9">
        <f t="shared" si="111"/>
        <v>759.4699999999998</v>
      </c>
      <c r="BN22" s="9">
        <f t="shared" si="111"/>
        <v>514.35</v>
      </c>
      <c r="BO22" s="9">
        <f t="shared" ref="BO22" si="137">(BO10+30)*(BO13)</f>
        <v>523.24</v>
      </c>
      <c r="BP22" s="9">
        <f t="shared" ref="BP22:DZ22" si="138">(BP10+30)*(BP13)</f>
        <v>628.78000000000009</v>
      </c>
      <c r="BQ22" s="9">
        <f t="shared" si="138"/>
        <v>627.52</v>
      </c>
      <c r="BR22" s="9">
        <f t="shared" ref="BR22" si="139">(BR10+30)*(BR13)</f>
        <v>645.16999999999996</v>
      </c>
      <c r="BS22" s="9">
        <f t="shared" si="138"/>
        <v>597.80000000000007</v>
      </c>
      <c r="BT22" s="9">
        <f t="shared" ref="BT22" si="140">(BT10+30)*(BT13)</f>
        <v>603.26</v>
      </c>
      <c r="BU22" s="9">
        <f t="shared" si="138"/>
        <v>576.19999999999993</v>
      </c>
      <c r="BV22" s="9">
        <f t="shared" ref="BV22" si="141">(BV10+30)*(BV13)</f>
        <v>562.32000000000005</v>
      </c>
      <c r="BW22" s="9">
        <f t="shared" si="138"/>
        <v>661.70999999999992</v>
      </c>
      <c r="BX22" s="9">
        <f t="shared" ref="BX22" si="142">(BX10+30)*(BX13)</f>
        <v>675.54</v>
      </c>
      <c r="BY22" s="9">
        <f t="shared" si="138"/>
        <v>742.95</v>
      </c>
      <c r="BZ22" s="9">
        <f t="shared" ref="BZ22:CM22" si="143">(BZ10+30)*(BZ13)</f>
        <v>611.0200000000001</v>
      </c>
      <c r="CA22" s="9">
        <f t="shared" ref="CA22" si="144">(CA10+30)*(CA13)</f>
        <v>646.1</v>
      </c>
      <c r="CB22" s="9">
        <f t="shared" si="143"/>
        <v>640.31999999999994</v>
      </c>
      <c r="CC22" s="9">
        <f t="shared" si="143"/>
        <v>640.32000000000005</v>
      </c>
      <c r="CD22" s="9">
        <f t="shared" si="143"/>
        <v>706.49999999999989</v>
      </c>
      <c r="CE22" s="9">
        <f t="shared" si="143"/>
        <v>621.5200000000001</v>
      </c>
      <c r="CF22" s="9">
        <f t="shared" si="143"/>
        <v>684.00000000000011</v>
      </c>
      <c r="CG22" s="9">
        <f t="shared" si="143"/>
        <v>612.99</v>
      </c>
      <c r="CH22" s="9">
        <f t="shared" si="143"/>
        <v>653.94999999999993</v>
      </c>
      <c r="CI22" s="9">
        <f t="shared" ref="CI22" si="145">(CI10+30)*(CI13)</f>
        <v>696.1099999999999</v>
      </c>
      <c r="CJ22" s="9">
        <f t="shared" si="143"/>
        <v>696.11000000000013</v>
      </c>
      <c r="CK22" s="9">
        <f t="shared" si="143"/>
        <v>626.52</v>
      </c>
      <c r="CL22" s="9">
        <f t="shared" si="143"/>
        <v>664.95</v>
      </c>
      <c r="CM22" s="9">
        <f t="shared" si="143"/>
        <v>640.83999999999992</v>
      </c>
      <c r="CN22" s="9">
        <f t="shared" si="138"/>
        <v>734.86000000000013</v>
      </c>
      <c r="CO22" s="9">
        <f t="shared" ref="CO22" si="146">(CO10+30)*(CO13)</f>
        <v>750.30000000000007</v>
      </c>
      <c r="CP22" s="9">
        <f t="shared" si="138"/>
        <v>433.68000000000006</v>
      </c>
      <c r="CQ22" s="9">
        <f t="shared" si="138"/>
        <v>709.27999999999986</v>
      </c>
      <c r="CR22" s="9">
        <f t="shared" ref="CR22" si="147">(CR10+30)*(CR13)</f>
        <v>721.59999999999991</v>
      </c>
      <c r="CS22" s="9">
        <f t="shared" si="138"/>
        <v>639.54000000000008</v>
      </c>
      <c r="CT22" s="9">
        <f t="shared" si="138"/>
        <v>786.9</v>
      </c>
      <c r="CU22" s="9">
        <f t="shared" ref="CU22" si="148">(CU10+30)*(CU13)</f>
        <v>814.68000000000006</v>
      </c>
      <c r="CV22" s="9">
        <f t="shared" si="138"/>
        <v>626.19999999999993</v>
      </c>
      <c r="CW22" s="9">
        <f t="shared" ref="CW22" si="149">(CW10+30)*(CW13)</f>
        <v>619.09999999999991</v>
      </c>
      <c r="CX22" s="9">
        <f t="shared" si="138"/>
        <v>408.00000000000006</v>
      </c>
      <c r="CY22" s="9">
        <f t="shared" ref="CY22" si="150">(CY10+30)*(CY13)</f>
        <v>419.15</v>
      </c>
      <c r="CZ22" s="9">
        <f t="shared" si="138"/>
        <v>347.76999999999992</v>
      </c>
      <c r="DA22" s="9">
        <f t="shared" ref="DA22" si="151">(DA10+30)*(DA13)</f>
        <v>358.70000000000005</v>
      </c>
      <c r="DB22" s="9">
        <f t="shared" si="138"/>
        <v>768.25</v>
      </c>
      <c r="DC22" s="9">
        <f t="shared" si="138"/>
        <v>808.19999999999993</v>
      </c>
      <c r="DD22" s="9">
        <f t="shared" ref="DD22" si="152">(DD10+30)*(DD13)</f>
        <v>791.18000000000018</v>
      </c>
      <c r="DE22" s="9">
        <f t="shared" si="138"/>
        <v>818.12</v>
      </c>
      <c r="DF22" s="9">
        <f t="shared" si="138"/>
        <v>766.5</v>
      </c>
      <c r="DG22" s="9">
        <f t="shared" si="138"/>
        <v>779.68000000000006</v>
      </c>
      <c r="DH22" s="9">
        <f t="shared" si="138"/>
        <v>523.97000000000014</v>
      </c>
      <c r="DI22" s="9">
        <f t="shared" ref="DI22" si="153">(DI10+30)*(DI13)</f>
        <v>533.03</v>
      </c>
      <c r="DJ22" s="9">
        <f t="shared" si="138"/>
        <v>691.74000000000012</v>
      </c>
      <c r="DK22" s="9">
        <f t="shared" ref="DK22" si="154">(DK10+30)*(DK13)</f>
        <v>718.31999999999994</v>
      </c>
      <c r="DL22" s="9">
        <f t="shared" ref="DL22" si="155">(DL10+30)*(DL13)</f>
        <v>552.96</v>
      </c>
      <c r="DM22" s="9">
        <f t="shared" si="138"/>
        <v>603.5</v>
      </c>
      <c r="DN22" s="9">
        <f t="shared" ref="DN22" si="156">(DN10+30)*(DN13)</f>
        <v>648.2399999999999</v>
      </c>
      <c r="DO22" s="9">
        <f t="shared" si="138"/>
        <v>596.30999999999995</v>
      </c>
      <c r="DP22" s="9">
        <f t="shared" ref="DP22" si="157">(DP10+30)*(DP13)</f>
        <v>603.2600000000001</v>
      </c>
      <c r="DQ22" s="9">
        <f t="shared" si="138"/>
        <v>611.60000000000014</v>
      </c>
      <c r="DR22" s="9">
        <f t="shared" si="138"/>
        <v>624.88</v>
      </c>
      <c r="DS22" s="9">
        <f t="shared" si="138"/>
        <v>722.52</v>
      </c>
      <c r="DT22" s="9">
        <f t="shared" si="138"/>
        <v>721.59999999999991</v>
      </c>
      <c r="DU22" s="9">
        <f t="shared" si="138"/>
        <v>739.64</v>
      </c>
      <c r="DV22" s="9">
        <f t="shared" si="138"/>
        <v>784.96</v>
      </c>
      <c r="DW22" s="9">
        <f t="shared" ref="DW22" si="158">(DW10+30)*(DW13)</f>
        <v>762.19000000000017</v>
      </c>
      <c r="DX22" s="9">
        <f t="shared" si="138"/>
        <v>728.61000000000013</v>
      </c>
      <c r="DY22" s="9">
        <f t="shared" si="138"/>
        <v>761.59999999999991</v>
      </c>
      <c r="DZ22" s="9">
        <f t="shared" si="138"/>
        <v>549.29</v>
      </c>
      <c r="EA22" s="9">
        <f t="shared" ref="EA22" si="159">(EA10+30)*(EA13)</f>
        <v>559.93000000000006</v>
      </c>
      <c r="EB22" s="9">
        <f t="shared" ref="EB22:FX22" si="160">(EB10+30)*(EB13)</f>
        <v>652.54</v>
      </c>
      <c r="EC22" s="9">
        <f t="shared" ref="EC22" si="161">(EC10+30)*(EC13)</f>
        <v>668.8</v>
      </c>
      <c r="ED22" s="9">
        <f t="shared" si="160"/>
        <v>642.72000000000014</v>
      </c>
      <c r="EE22" s="9">
        <f t="shared" ref="EE22" si="162">(EE10+30)*(EE13)</f>
        <v>631.17999999999995</v>
      </c>
      <c r="EF22" s="9">
        <f t="shared" si="160"/>
        <v>567.84</v>
      </c>
      <c r="EG22" s="9">
        <f t="shared" si="160"/>
        <v>543.62</v>
      </c>
      <c r="EH22" s="9">
        <f t="shared" si="160"/>
        <v>762.6</v>
      </c>
      <c r="EI22" s="9">
        <f t="shared" ref="EI22" si="163">(EI10+30)*(EI13)</f>
        <v>745.72000000000014</v>
      </c>
      <c r="EJ22" s="9">
        <f t="shared" si="160"/>
        <v>587.11999999999989</v>
      </c>
      <c r="EK22" s="9">
        <f t="shared" si="160"/>
        <v>508.62000000000006</v>
      </c>
      <c r="EL22" s="9">
        <f t="shared" si="160"/>
        <v>705.25</v>
      </c>
      <c r="EM22" s="9">
        <f t="shared" si="160"/>
        <v>581.57999999999993</v>
      </c>
      <c r="EN22" s="9">
        <f t="shared" si="160"/>
        <v>604.25999999999988</v>
      </c>
      <c r="EO22" s="9">
        <f t="shared" si="160"/>
        <v>595.66000000000008</v>
      </c>
      <c r="EP22" s="9">
        <f t="shared" si="160"/>
        <v>551.07000000000005</v>
      </c>
      <c r="EQ22" s="9">
        <f t="shared" si="160"/>
        <v>575.1</v>
      </c>
      <c r="ER22" s="9">
        <f t="shared" si="160"/>
        <v>640.5</v>
      </c>
      <c r="ES22" s="9">
        <f t="shared" ref="ES22" si="164">(ES10+30)*(ES13)</f>
        <v>662.72</v>
      </c>
      <c r="ET22" s="9">
        <f t="shared" si="160"/>
        <v>678.71999999999991</v>
      </c>
      <c r="EU22" s="9">
        <f t="shared" ref="EU22" si="165">(EU10+30)*(EU13)</f>
        <v>713.8</v>
      </c>
      <c r="EV22" s="9">
        <f t="shared" si="160"/>
        <v>668.09999999999991</v>
      </c>
      <c r="EW22" s="9">
        <f t="shared" ref="EW22" si="166">(EW10+30)*(EW13)</f>
        <v>638.55000000000007</v>
      </c>
      <c r="EX22" s="9">
        <f t="shared" si="160"/>
        <v>576.84</v>
      </c>
      <c r="EY22" s="9">
        <f t="shared" ref="EY22:EZ22" si="167">(EY10+30)*(EY13)</f>
        <v>561.6</v>
      </c>
      <c r="EZ22" s="9">
        <f t="shared" si="167"/>
        <v>578.00000000000011</v>
      </c>
      <c r="FA22" s="9">
        <f t="shared" si="160"/>
        <v>641.48</v>
      </c>
      <c r="FB22" s="9">
        <f t="shared" ref="FB22" si="168">(FB10+30)*(FB13)</f>
        <v>640.14999999999986</v>
      </c>
      <c r="FC22" s="9">
        <f t="shared" si="160"/>
        <v>649.88</v>
      </c>
      <c r="FD22" s="9">
        <f t="shared" ref="FD22" si="169">(FD10+30)*(FD13)</f>
        <v>671.95999999999992</v>
      </c>
      <c r="FE22" s="9">
        <f t="shared" si="160"/>
        <v>673.08</v>
      </c>
      <c r="FF22" s="9">
        <f t="shared" ref="FF22" si="170">(FF10+30)*(FF13)</f>
        <v>690.06</v>
      </c>
      <c r="FG22" s="9">
        <f t="shared" si="160"/>
        <v>600.29999999999995</v>
      </c>
      <c r="FH22" s="9">
        <f t="shared" si="160"/>
        <v>622.5</v>
      </c>
      <c r="FI22" s="9">
        <f t="shared" si="160"/>
        <v>430.56</v>
      </c>
      <c r="FJ22" s="9">
        <f t="shared" si="160"/>
        <v>655.2600000000001</v>
      </c>
      <c r="FK22" s="9">
        <f t="shared" ref="FK22" si="171">(FK10+30)*(FK13)</f>
        <v>645.54000000000008</v>
      </c>
      <c r="FL22" s="9">
        <f t="shared" si="160"/>
        <v>680.33999999999992</v>
      </c>
      <c r="FM22" s="9">
        <f t="shared" ref="FM22:FO22" si="172">(FM10+30)*(FM13)</f>
        <v>702.69</v>
      </c>
      <c r="FN22" s="9">
        <f t="shared" si="172"/>
        <v>662.56</v>
      </c>
      <c r="FO22" s="9">
        <f t="shared" si="172"/>
        <v>683.92000000000007</v>
      </c>
      <c r="FP22" s="9">
        <f t="shared" si="160"/>
        <v>685.08</v>
      </c>
      <c r="FQ22" s="9">
        <f t="shared" si="160"/>
        <v>708.75</v>
      </c>
      <c r="FR22" s="9">
        <f t="shared" si="160"/>
        <v>464.20000000000005</v>
      </c>
      <c r="FS22" s="9">
        <f t="shared" ref="FS22" si="173">(FS10+30)*(FS13)</f>
        <v>461.16000000000008</v>
      </c>
      <c r="FT22" s="9">
        <f t="shared" si="160"/>
        <v>491.4</v>
      </c>
      <c r="FU22" s="9">
        <f t="shared" si="160"/>
        <v>453.59999999999997</v>
      </c>
      <c r="FV22" s="9">
        <f t="shared" si="160"/>
        <v>474.95</v>
      </c>
      <c r="FW22" s="9">
        <f t="shared" ref="FW22" si="174">(FW10+30)*(FW13)</f>
        <v>478.8</v>
      </c>
      <c r="FX22" s="9">
        <f t="shared" si="160"/>
        <v>694.2600000000001</v>
      </c>
      <c r="FY22" s="9">
        <f t="shared" ref="FY22" si="175">(FY10+30)*(FY13)</f>
        <v>712.25</v>
      </c>
      <c r="FZ22" s="9">
        <f t="shared" ref="FZ22:HY22" si="176">(FZ10+30)*(FZ13)</f>
        <v>636.66</v>
      </c>
      <c r="GA22" s="9">
        <f t="shared" si="176"/>
        <v>633.3599999999999</v>
      </c>
      <c r="GB22" s="9">
        <f t="shared" ref="GB22" si="177">(GB10+30)*(GB13)</f>
        <v>646.21999999999991</v>
      </c>
      <c r="GC22" s="9">
        <f t="shared" si="176"/>
        <v>594.50999999999988</v>
      </c>
      <c r="GD22" s="9">
        <f t="shared" ref="GD22" si="178">(GD10+30)*(GD13)</f>
        <v>612</v>
      </c>
      <c r="GE22" s="9">
        <f t="shared" si="176"/>
        <v>600</v>
      </c>
      <c r="GF22" s="9">
        <f t="shared" ref="GF22" si="179">(GF10+30)*(GF13)</f>
        <v>602.36</v>
      </c>
      <c r="GG22" s="9">
        <f t="shared" si="176"/>
        <v>578.88</v>
      </c>
      <c r="GH22" s="9">
        <f t="shared" ref="GH22" si="180">(GH10+30)*(GH13)</f>
        <v>578.09999999999991</v>
      </c>
      <c r="GI22" s="9">
        <f t="shared" si="176"/>
        <v>529.24</v>
      </c>
      <c r="GJ22" s="9">
        <f t="shared" ref="GJ22" si="181">(GJ10+30)*(GJ13)</f>
        <v>527.6099999999999</v>
      </c>
      <c r="GK22" s="9">
        <f t="shared" si="176"/>
        <v>549.43999999999994</v>
      </c>
      <c r="GL22" s="9">
        <f t="shared" si="176"/>
        <v>672.4</v>
      </c>
      <c r="GM22" s="9">
        <f t="shared" ref="GM22:GN22" si="182">(GM10+30)*(GM13)</f>
        <v>687.11999999999989</v>
      </c>
      <c r="GN22" s="9">
        <f t="shared" si="182"/>
        <v>692.22000000000014</v>
      </c>
      <c r="GO22" s="9">
        <f t="shared" si="176"/>
        <v>536.28</v>
      </c>
      <c r="GP22" s="9">
        <f t="shared" ref="GP22" si="183">(GP10+30)*(GP13)</f>
        <v>549.31999999999994</v>
      </c>
      <c r="GQ22" s="9">
        <f t="shared" si="176"/>
        <v>593.6</v>
      </c>
      <c r="GR22" s="9">
        <f t="shared" ref="GR22" si="184">(GR10+30)*(GR13)</f>
        <v>617.69999999999993</v>
      </c>
      <c r="GS22" s="9">
        <f>(GS10+30)*(GS13)</f>
        <v>426.24</v>
      </c>
      <c r="GT22" s="9">
        <f t="shared" ref="GT22" si="185">(GT10+30)*(GT13)</f>
        <v>594.36</v>
      </c>
      <c r="GU22" s="9">
        <f t="shared" si="176"/>
        <v>730.94</v>
      </c>
      <c r="GV22" s="9">
        <f t="shared" ref="GV22" si="186">(GV10+30)*(GV13)</f>
        <v>728.22</v>
      </c>
      <c r="GW22" s="9">
        <f t="shared" si="176"/>
        <v>643.26</v>
      </c>
      <c r="GX22" s="9">
        <f t="shared" ref="GX22" si="187">(GX10+30)*(GX13)</f>
        <v>740</v>
      </c>
      <c r="GY22" s="9">
        <f t="shared" si="176"/>
        <v>740</v>
      </c>
      <c r="GZ22" s="9">
        <f t="shared" ref="GZ22" si="188">(GZ10+30)*(GZ13)</f>
        <v>748.47</v>
      </c>
      <c r="HA22" s="9">
        <f t="shared" si="176"/>
        <v>736.3</v>
      </c>
      <c r="HB22" s="9">
        <f t="shared" ref="HB22" si="189">(HB10+30)*(HB13)</f>
        <v>746.64</v>
      </c>
      <c r="HC22" s="9">
        <f t="shared" si="176"/>
        <v>767.75</v>
      </c>
      <c r="HD22" s="9">
        <f t="shared" ref="HD22" si="190">(HD10+30)*(HD13)</f>
        <v>794.75000000000011</v>
      </c>
      <c r="HE22" s="9">
        <f t="shared" ref="HE22" si="191">(HE10+30)*(HE13)</f>
        <v>780.7</v>
      </c>
      <c r="HF22" s="9">
        <f t="shared" si="176"/>
        <v>786.24000000000012</v>
      </c>
      <c r="HG22" s="9">
        <f t="shared" si="176"/>
        <v>661.3</v>
      </c>
      <c r="HH22" s="9">
        <f t="shared" ref="HH22" si="192">(HH10+30)*(HH13)</f>
        <v>661.92</v>
      </c>
      <c r="HI22" s="9">
        <f t="shared" si="176"/>
        <v>679.89</v>
      </c>
      <c r="HJ22" s="9">
        <f t="shared" ref="HJ22" si="193">(HJ10+30)*(HJ13)</f>
        <v>719.11999999999989</v>
      </c>
      <c r="HK22" s="9">
        <f t="shared" si="176"/>
        <v>744.38</v>
      </c>
      <c r="HM22" s="9">
        <f t="shared" si="176"/>
        <v>674.24</v>
      </c>
      <c r="HN22" s="9">
        <f t="shared" si="176"/>
        <v>616.5</v>
      </c>
      <c r="HO22" s="9">
        <f t="shared" si="176"/>
        <v>793.35</v>
      </c>
      <c r="HP22" s="9">
        <f t="shared" si="176"/>
        <v>735.30000000000007</v>
      </c>
      <c r="HQ22" s="9">
        <f t="shared" ref="HQ22" si="194">(HQ10+30)*(HQ13)</f>
        <v>748</v>
      </c>
      <c r="HR22" s="9">
        <f t="shared" si="176"/>
        <v>765.69999999999993</v>
      </c>
      <c r="HS22" s="9">
        <f t="shared" si="176"/>
        <v>824.16000000000008</v>
      </c>
      <c r="HT22" s="9">
        <f t="shared" si="176"/>
        <v>640.64</v>
      </c>
      <c r="HU22" s="9">
        <f t="shared" si="176"/>
        <v>665.28</v>
      </c>
      <c r="HV22" s="9">
        <f t="shared" si="176"/>
        <v>589.75</v>
      </c>
      <c r="HW22" s="9">
        <f t="shared" si="176"/>
        <v>590.06000000000006</v>
      </c>
      <c r="HX22" s="9">
        <f t="shared" si="176"/>
        <v>647.67999999999995</v>
      </c>
      <c r="HY22" s="9">
        <f t="shared" si="176"/>
        <v>715.40000000000009</v>
      </c>
      <c r="HZ22" s="9">
        <f t="shared" ref="HZ22:JM22" si="195">(HZ10+30)*(HZ13)</f>
        <v>625.8599999999999</v>
      </c>
      <c r="IA22" s="9">
        <f t="shared" si="195"/>
        <v>651.55999999999995</v>
      </c>
      <c r="IB22" s="9">
        <f t="shared" si="195"/>
        <v>787.6400000000001</v>
      </c>
      <c r="IC22" s="9">
        <f t="shared" si="195"/>
        <v>721.37</v>
      </c>
      <c r="ID22" s="9">
        <f t="shared" si="195"/>
        <v>612.32000000000005</v>
      </c>
      <c r="IE22" s="9">
        <f t="shared" si="195"/>
        <v>653.49000000000012</v>
      </c>
      <c r="IF22" s="9">
        <f t="shared" ref="IF22:IH22" si="196">(IF10+30)*(IF13)</f>
        <v>664</v>
      </c>
      <c r="IG22" s="9">
        <f t="shared" ref="IG22" si="197">(IG10+30)*(IG13)</f>
        <v>661.43999999999994</v>
      </c>
      <c r="IH22" s="9">
        <f t="shared" si="196"/>
        <v>679.42000000000007</v>
      </c>
      <c r="II22" s="9">
        <f t="shared" si="195"/>
        <v>564.19999999999993</v>
      </c>
      <c r="IJ22" s="9">
        <f t="shared" ref="IJ22" si="198">(IJ10+30)*(IJ13)</f>
        <v>571.05000000000007</v>
      </c>
      <c r="IK22" s="9">
        <f t="shared" si="195"/>
        <v>520.96</v>
      </c>
      <c r="IL22" s="9">
        <f t="shared" si="195"/>
        <v>641.48</v>
      </c>
      <c r="IM22" s="9">
        <f t="shared" ref="IM22" si="199">(IM10+30)*(IM13)</f>
        <v>644.28</v>
      </c>
      <c r="IN22" s="9">
        <f t="shared" si="195"/>
        <v>611.04</v>
      </c>
      <c r="IO22" s="9">
        <f t="shared" ref="IO22" si="200">(IO10+30)*(IO13)</f>
        <v>630.36</v>
      </c>
      <c r="IP22" s="9">
        <f t="shared" si="195"/>
        <v>566.82000000000005</v>
      </c>
      <c r="IQ22" s="9">
        <f t="shared" ref="IQ22" si="201">(IQ10+30)*(IQ13)</f>
        <v>552.16</v>
      </c>
      <c r="IR22" s="9">
        <f t="shared" si="195"/>
        <v>637.78000000000009</v>
      </c>
      <c r="IS22" s="9">
        <f t="shared" ref="IS22" si="202">(IS10+30)*(IS13)</f>
        <v>688.56</v>
      </c>
      <c r="IT22" s="9">
        <f t="shared" si="195"/>
        <v>640.1400000000001</v>
      </c>
      <c r="IU22" s="9">
        <f t="shared" ref="IU22" si="203">(IU10+30)*(IU13)</f>
        <v>702.15</v>
      </c>
      <c r="IV22" s="9">
        <f t="shared" si="195"/>
        <v>501.32000000000011</v>
      </c>
      <c r="IW22" s="9">
        <f t="shared" ref="IW22" si="204">(IW10+30)*(IW13)</f>
        <v>773.49</v>
      </c>
      <c r="IX22" s="9">
        <f t="shared" si="195"/>
        <v>774.29999999999984</v>
      </c>
      <c r="IY22" s="9">
        <f t="shared" ref="IY22" si="205">(IY10+30)*(IY13)</f>
        <v>829.56</v>
      </c>
      <c r="IZ22" s="9">
        <f t="shared" si="195"/>
        <v>627.75999999999988</v>
      </c>
      <c r="JA22" s="9">
        <f t="shared" ref="JA22" si="206">(JA10+30)*(JA13)</f>
        <v>621.33000000000015</v>
      </c>
      <c r="JB22" s="9">
        <f t="shared" si="195"/>
        <v>600.88</v>
      </c>
      <c r="JC22" s="9">
        <f t="shared" ref="JC22" si="207">(JC10+30)*(JC13)</f>
        <v>625.14</v>
      </c>
      <c r="JD22" s="9">
        <f t="shared" si="195"/>
        <v>669.11999999999989</v>
      </c>
      <c r="JE22" s="9">
        <f t="shared" ref="JE22" si="208">(JE10+30)*(JE13)</f>
        <v>693.05</v>
      </c>
      <c r="JF22" s="9">
        <f t="shared" si="195"/>
        <v>722.84999999999991</v>
      </c>
      <c r="JG22" s="9">
        <f t="shared" ref="JG22" si="209">(JG10+30)*(JG13)</f>
        <v>721.80000000000007</v>
      </c>
      <c r="JH22" s="9">
        <f t="shared" ref="JH22" si="210">(JH10+30)*(JH13)</f>
        <v>669.06</v>
      </c>
      <c r="JI22" s="9">
        <f t="shared" si="195"/>
        <v>652.75</v>
      </c>
      <c r="JJ22" s="71"/>
      <c r="JK22" s="9">
        <f t="shared" si="195"/>
        <v>461.07000000000011</v>
      </c>
      <c r="JL22" s="9">
        <f t="shared" si="195"/>
        <v>438.84000000000003</v>
      </c>
      <c r="JM22" s="9">
        <f t="shared" si="195"/>
        <v>421.67</v>
      </c>
      <c r="JN22" s="9">
        <f t="shared" ref="JN22:KB22" si="211">(JN10+30)*(JN13)</f>
        <v>396.21000000000004</v>
      </c>
      <c r="JO22" s="9">
        <f t="shared" si="211"/>
        <v>0</v>
      </c>
      <c r="JP22" s="9">
        <f t="shared" si="211"/>
        <v>0</v>
      </c>
      <c r="JQ22" s="9">
        <f t="shared" si="211"/>
        <v>0</v>
      </c>
      <c r="JR22" s="9">
        <f t="shared" si="211"/>
        <v>0</v>
      </c>
      <c r="JS22" s="9">
        <f t="shared" si="211"/>
        <v>0</v>
      </c>
      <c r="JT22" s="9">
        <f t="shared" si="211"/>
        <v>0</v>
      </c>
      <c r="JU22" s="9">
        <f t="shared" si="211"/>
        <v>0</v>
      </c>
      <c r="JV22" s="9">
        <f t="shared" si="211"/>
        <v>0</v>
      </c>
      <c r="JW22" s="9">
        <f t="shared" si="211"/>
        <v>0</v>
      </c>
      <c r="JX22" s="9">
        <f t="shared" si="211"/>
        <v>0</v>
      </c>
      <c r="JY22" s="9">
        <f t="shared" si="211"/>
        <v>0</v>
      </c>
      <c r="JZ22" s="9">
        <f t="shared" si="211"/>
        <v>0</v>
      </c>
      <c r="KA22" s="9">
        <f t="shared" si="211"/>
        <v>0</v>
      </c>
      <c r="KB22" s="9">
        <f t="shared" si="211"/>
        <v>0</v>
      </c>
    </row>
    <row r="23" spans="1:288" x14ac:dyDescent="0.25">
      <c r="A23" s="7" t="s">
        <v>11</v>
      </c>
      <c r="B23" s="10">
        <f t="shared" ref="B23:BN23" si="212">B21/B22</f>
        <v>264.05951405951407</v>
      </c>
      <c r="C23" s="10">
        <f t="shared" ref="C23" si="213">C21/C22</f>
        <v>240.26598196062938</v>
      </c>
      <c r="D23" s="10">
        <f t="shared" ref="D23:E23" si="214">D21/D22</f>
        <v>211.05232982382992</v>
      </c>
      <c r="E23" s="10">
        <f t="shared" si="214"/>
        <v>251.63442117572023</v>
      </c>
      <c r="F23" s="10">
        <f t="shared" si="212"/>
        <v>237.65144454799628</v>
      </c>
      <c r="G23" s="10">
        <f t="shared" si="212"/>
        <v>422.92483551538515</v>
      </c>
      <c r="H23" s="10">
        <f t="shared" si="212"/>
        <v>192.68951599778669</v>
      </c>
      <c r="I23" s="10">
        <f t="shared" si="212"/>
        <v>231.48692330296797</v>
      </c>
      <c r="J23" s="10">
        <f t="shared" ref="J23" si="215">J21/J22</f>
        <v>222.90054922340994</v>
      </c>
      <c r="K23" s="10">
        <f t="shared" si="212"/>
        <v>162.85129350455986</v>
      </c>
      <c r="L23" s="10">
        <f t="shared" ref="L23" si="216">L21/L22</f>
        <v>156.83640683640684</v>
      </c>
      <c r="M23" s="10">
        <f t="shared" si="212"/>
        <v>223.67585051695261</v>
      </c>
      <c r="N23" s="10">
        <f t="shared" si="212"/>
        <v>493.07116104868913</v>
      </c>
      <c r="O23" s="10">
        <f t="shared" si="212"/>
        <v>132.54531126871555</v>
      </c>
      <c r="P23" s="10">
        <f t="shared" ref="P23" si="217">P21/P22</f>
        <v>123.50211466165415</v>
      </c>
      <c r="Q23" s="10">
        <f t="shared" ref="Q23" si="218">Q21/Q22</f>
        <v>98.32665903890161</v>
      </c>
      <c r="R23" s="10">
        <f t="shared" si="212"/>
        <v>102.28339067876134</v>
      </c>
      <c r="S23" s="10">
        <f t="shared" si="212"/>
        <v>375.09534706331044</v>
      </c>
      <c r="T23" s="10">
        <f t="shared" ref="T23" si="219">T21/T22</f>
        <v>314.21624713958806</v>
      </c>
      <c r="U23" s="10">
        <f t="shared" ref="U23:V23" si="220">U21/U22</f>
        <v>281.17158288325714</v>
      </c>
      <c r="V23" s="10">
        <f t="shared" si="220"/>
        <v>388.14900901466848</v>
      </c>
      <c r="W23" s="10">
        <f t="shared" si="212"/>
        <v>327.9931747085032</v>
      </c>
      <c r="X23" s="10">
        <f t="shared" ref="X23" si="221">X21/X22</f>
        <v>262.18241093399791</v>
      </c>
      <c r="Y23" s="10">
        <f t="shared" ref="Y23:Z23" si="222">Y21/Y22</f>
        <v>267.20252167060676</v>
      </c>
      <c r="Z23" s="10">
        <f t="shared" si="222"/>
        <v>181.95837109363578</v>
      </c>
      <c r="AA23" s="10">
        <f t="shared" ref="AA23" si="223">AA21/AA22</f>
        <v>217.46489563567363</v>
      </c>
      <c r="AB23" s="10">
        <f t="shared" si="212"/>
        <v>219.97141614366492</v>
      </c>
      <c r="AC23" s="10">
        <f t="shared" si="212"/>
        <v>412.90857230958989</v>
      </c>
      <c r="AD23" s="10">
        <f t="shared" ref="AD23:AF23" si="224">AD21/AD22</f>
        <v>205.97518423605379</v>
      </c>
      <c r="AE23" s="10">
        <f t="shared" ref="AE23" si="225">AE21/AE22</f>
        <v>176.1969904240766</v>
      </c>
      <c r="AF23" s="10">
        <f t="shared" si="224"/>
        <v>366.03721236712971</v>
      </c>
      <c r="AG23" s="10">
        <f t="shared" ref="AG23:AH23" si="226">AG21/AG22</f>
        <v>455.04060209942566</v>
      </c>
      <c r="AH23" s="10">
        <f t="shared" si="226"/>
        <v>175.84862054022824</v>
      </c>
      <c r="AI23" s="10">
        <f t="shared" ref="AI23" si="227">AI21/AI22</f>
        <v>251.58742949234488</v>
      </c>
      <c r="AJ23" s="10">
        <f t="shared" si="212"/>
        <v>278.18302387267909</v>
      </c>
      <c r="AK23" s="10">
        <f t="shared" ref="AK23" si="228">AK21/AK22</f>
        <v>259.20934411500451</v>
      </c>
      <c r="AL23" s="10">
        <f t="shared" ref="AL23" si="229">AL21/AL22</f>
        <v>180.36519714826136</v>
      </c>
      <c r="AM23" s="10">
        <f t="shared" si="212"/>
        <v>359.51901361167063</v>
      </c>
      <c r="AN23" s="10">
        <f t="shared" ref="AN23:AO23" si="230">AN21/AN22</f>
        <v>420.00038263597935</v>
      </c>
      <c r="AO23" s="10">
        <f t="shared" si="230"/>
        <v>296.32574489454299</v>
      </c>
      <c r="AP23" s="10">
        <f t="shared" si="212"/>
        <v>214.42020516816001</v>
      </c>
      <c r="AQ23" s="10">
        <f t="shared" ref="AQ23:AR23" si="231">AQ21/AQ22</f>
        <v>186.6971710016266</v>
      </c>
      <c r="AR23" s="10">
        <f t="shared" si="231"/>
        <v>271.48892077156063</v>
      </c>
      <c r="AS23" s="10">
        <f t="shared" si="212"/>
        <v>183.75105604055196</v>
      </c>
      <c r="AT23" s="10">
        <f t="shared" si="212"/>
        <v>143.29805996472663</v>
      </c>
      <c r="AU23" s="10">
        <f t="shared" ref="AU23" si="232">AU21/AU22</f>
        <v>88.88660359248594</v>
      </c>
      <c r="AV23" s="10">
        <f t="shared" si="212"/>
        <v>110.45023954703834</v>
      </c>
      <c r="AW23" s="10">
        <f t="shared" si="212"/>
        <v>177.39226135310471</v>
      </c>
      <c r="AX23" s="10">
        <f t="shared" ref="AX23" si="233">AX21/AX22</f>
        <v>167.02048226285817</v>
      </c>
      <c r="AY23" s="10">
        <f t="shared" si="212"/>
        <v>181.69531677094091</v>
      </c>
      <c r="AZ23" s="10">
        <f t="shared" ref="AZ23" si="234">AZ21/AZ22</f>
        <v>205.19066522314452</v>
      </c>
      <c r="BA23" s="10">
        <f t="shared" si="212"/>
        <v>210.56201251657058</v>
      </c>
      <c r="BB23" s="10">
        <f t="shared" si="212"/>
        <v>74.058477473853571</v>
      </c>
      <c r="BC23" s="10">
        <f t="shared" si="212"/>
        <v>97.820308346624159</v>
      </c>
      <c r="BD23" s="10">
        <f t="shared" si="212"/>
        <v>80.820233829414377</v>
      </c>
      <c r="BE23" s="10">
        <f t="shared" ref="BE23" si="235">BE21/BE22</f>
        <v>72.16738064195691</v>
      </c>
      <c r="BF23" s="10">
        <f t="shared" ref="BF23:BG23" si="236">BF21/BF22</f>
        <v>113.70502148227712</v>
      </c>
      <c r="BG23" s="10">
        <f t="shared" si="236"/>
        <v>98.547277206694403</v>
      </c>
      <c r="BH23" s="10">
        <f t="shared" si="212"/>
        <v>98.547277206694403</v>
      </c>
      <c r="BI23" s="10">
        <f t="shared" ref="BI23" si="237">BI21/BI22</f>
        <v>78.550002542071269</v>
      </c>
      <c r="BJ23" s="10">
        <f t="shared" si="212"/>
        <v>111.5749680437325</v>
      </c>
      <c r="BK23" s="10">
        <f t="shared" si="212"/>
        <v>109.28844726172119</v>
      </c>
      <c r="BL23" s="10">
        <f t="shared" si="212"/>
        <v>72.101025840799906</v>
      </c>
      <c r="BM23" s="10">
        <f t="shared" si="212"/>
        <v>105.53412248015066</v>
      </c>
      <c r="BN23" s="10">
        <f t="shared" si="212"/>
        <v>212.89005540974043</v>
      </c>
      <c r="BO23" s="10">
        <f t="shared" ref="BO23" si="238">BO21/BO22</f>
        <v>225.22169558902223</v>
      </c>
      <c r="BP23" s="10">
        <f t="shared" ref="BP23:DZ23" si="239">BP21/BP22</f>
        <v>212.07735615000473</v>
      </c>
      <c r="BQ23" s="10">
        <f t="shared" si="239"/>
        <v>187.00599184089751</v>
      </c>
      <c r="BR23" s="10">
        <f t="shared" ref="BR23" si="240">BR21/BR22</f>
        <v>174.76789063347647</v>
      </c>
      <c r="BS23" s="10">
        <f t="shared" si="239"/>
        <v>178.73870859819337</v>
      </c>
      <c r="BT23" s="10">
        <f t="shared" ref="BT23" si="241">BT21/BT22</f>
        <v>169.66150581838676</v>
      </c>
      <c r="BU23" s="10">
        <f t="shared" si="239"/>
        <v>169.21207913918781</v>
      </c>
      <c r="BV23" s="10">
        <f t="shared" ref="BV23" si="242">BV21/BV22</f>
        <v>202.6426234172713</v>
      </c>
      <c r="BW23" s="10">
        <f t="shared" si="239"/>
        <v>183.23736984479609</v>
      </c>
      <c r="BX23" s="10">
        <f t="shared" ref="BX23" si="243">BX21/BX22</f>
        <v>209.52867335761022</v>
      </c>
      <c r="BY23" s="10">
        <f t="shared" si="239"/>
        <v>182.17915068308767</v>
      </c>
      <c r="BZ23" s="10">
        <f t="shared" ref="BZ23:CM23" si="244">BZ21/BZ22</f>
        <v>93.450296225982768</v>
      </c>
      <c r="CA23" s="10">
        <f t="shared" ref="CA23" si="245">CA21/CA22</f>
        <v>85.17257390496826</v>
      </c>
      <c r="CB23" s="10">
        <f t="shared" si="244"/>
        <v>69.801036981509256</v>
      </c>
      <c r="CC23" s="10">
        <f t="shared" si="244"/>
        <v>99.40342328835581</v>
      </c>
      <c r="CD23" s="10">
        <f t="shared" si="244"/>
        <v>74.38075017692853</v>
      </c>
      <c r="CE23" s="10">
        <f t="shared" si="244"/>
        <v>77.230016733170274</v>
      </c>
      <c r="CF23" s="10">
        <f t="shared" si="244"/>
        <v>87.375730994152036</v>
      </c>
      <c r="CG23" s="10">
        <f t="shared" si="244"/>
        <v>94.536615605474807</v>
      </c>
      <c r="CH23" s="10">
        <f t="shared" si="244"/>
        <v>98.249101613273197</v>
      </c>
      <c r="CI23" s="10">
        <f t="shared" ref="CI23" si="246">CI21/CI22</f>
        <v>110.92356093146199</v>
      </c>
      <c r="CJ23" s="10">
        <f t="shared" si="244"/>
        <v>84.634612345749943</v>
      </c>
      <c r="CK23" s="10">
        <f t="shared" si="244"/>
        <v>110.53118815041819</v>
      </c>
      <c r="CL23" s="10">
        <f t="shared" si="244"/>
        <v>65.042484397323108</v>
      </c>
      <c r="CM23" s="10">
        <f t="shared" si="244"/>
        <v>118.59434492228951</v>
      </c>
      <c r="CN23" s="10">
        <f t="shared" si="239"/>
        <v>191.12484010559831</v>
      </c>
      <c r="CO23" s="10">
        <f t="shared" ref="CO23" si="247">CO21/CO22</f>
        <v>180.0946288151406</v>
      </c>
      <c r="CP23" s="10">
        <f t="shared" si="239"/>
        <v>228.04833056631614</v>
      </c>
      <c r="CQ23" s="10">
        <f t="shared" si="239"/>
        <v>298.8946537333635</v>
      </c>
      <c r="CR23" s="10">
        <f t="shared" ref="CR23" si="248">CR21/CR22</f>
        <v>278.6169623059867</v>
      </c>
      <c r="CS23" s="10">
        <f t="shared" si="239"/>
        <v>277.23050942865183</v>
      </c>
      <c r="CT23" s="10">
        <f t="shared" si="239"/>
        <v>183.50489261659678</v>
      </c>
      <c r="CU23" s="10">
        <f t="shared" ref="CU23" si="249">CU21/CU22</f>
        <v>154.74173908773997</v>
      </c>
      <c r="CV23" s="10">
        <f t="shared" si="239"/>
        <v>168.23698498882149</v>
      </c>
      <c r="CW23" s="10">
        <f t="shared" ref="CW23" si="250">CW21/CW22</f>
        <v>167.65465999030855</v>
      </c>
      <c r="CX23" s="10">
        <f t="shared" si="239"/>
        <v>381.00490196078425</v>
      </c>
      <c r="CY23" s="10">
        <f t="shared" ref="CY23" si="251">CY21/CY22</f>
        <v>375.04473338900158</v>
      </c>
      <c r="CZ23" s="10">
        <f t="shared" si="239"/>
        <v>262.9611524858384</v>
      </c>
      <c r="DA23" s="10">
        <f t="shared" ref="DA23" si="252">DA21/DA22</f>
        <v>327.98996375801499</v>
      </c>
      <c r="DB23" s="10">
        <f t="shared" si="239"/>
        <v>115.52229092092418</v>
      </c>
      <c r="DC23" s="10">
        <f t="shared" si="239"/>
        <v>94.778520168275193</v>
      </c>
      <c r="DD23" s="10">
        <f t="shared" ref="DD23" si="253">DD21/DD22</f>
        <v>110.78389241386282</v>
      </c>
      <c r="DE23" s="10">
        <f t="shared" si="239"/>
        <v>121.43084144135335</v>
      </c>
      <c r="DF23" s="10">
        <f t="shared" si="239"/>
        <v>128.57142857142858</v>
      </c>
      <c r="DG23" s="10">
        <f t="shared" si="239"/>
        <v>112.41791504206853</v>
      </c>
      <c r="DH23" s="10">
        <f t="shared" si="239"/>
        <v>477.60367959997694</v>
      </c>
      <c r="DI23" s="10">
        <f t="shared" ref="DI23" si="254">DI21/DI22</f>
        <v>377.15513198131441</v>
      </c>
      <c r="DJ23" s="10">
        <f t="shared" si="239"/>
        <v>162.56107786162428</v>
      </c>
      <c r="DK23" s="10">
        <f t="shared" ref="DK23" si="255">DK21/DK22</f>
        <v>145.63843412406729</v>
      </c>
      <c r="DL23" s="10">
        <f t="shared" ref="DL23" si="256">DL21/DL22</f>
        <v>194.22743055555554</v>
      </c>
      <c r="DM23" s="10">
        <f t="shared" si="239"/>
        <v>232.8086164043082</v>
      </c>
      <c r="DN23" s="10">
        <f t="shared" ref="DN23" si="257">DN21/DN22</f>
        <v>202.47902011600644</v>
      </c>
      <c r="DO23" s="10">
        <f t="shared" si="239"/>
        <v>223.96069158659088</v>
      </c>
      <c r="DP23" s="10">
        <f t="shared" ref="DP23" si="258">DP21/DP22</f>
        <v>213.03418095017074</v>
      </c>
      <c r="DQ23" s="10">
        <f t="shared" si="239"/>
        <v>205.19947678221055</v>
      </c>
      <c r="DR23" s="10">
        <f t="shared" si="239"/>
        <v>211.64063500192037</v>
      </c>
      <c r="DS23" s="10">
        <f t="shared" si="239"/>
        <v>115.63693738581631</v>
      </c>
      <c r="DT23" s="10">
        <f t="shared" si="239"/>
        <v>128.18736141906876</v>
      </c>
      <c r="DU23" s="10">
        <f t="shared" si="239"/>
        <v>70.439673354604949</v>
      </c>
      <c r="DV23" s="10">
        <f t="shared" si="239"/>
        <v>109.05014268242967</v>
      </c>
      <c r="DW23" s="10">
        <f t="shared" ref="DW23" si="259">DW21/DW22</f>
        <v>92.831183825555286</v>
      </c>
      <c r="DX23" s="10">
        <f t="shared" si="239"/>
        <v>113.57241871508761</v>
      </c>
      <c r="DY23" s="10">
        <f t="shared" si="239"/>
        <v>65.58560924369749</v>
      </c>
      <c r="DZ23" s="10">
        <f t="shared" si="239"/>
        <v>200.16748894026836</v>
      </c>
      <c r="EA23" s="10">
        <f t="shared" ref="EA23" si="260">EA21/EA22</f>
        <v>181.27265908238527</v>
      </c>
      <c r="EB23" s="10">
        <f t="shared" ref="EB23:FX23" si="261">EB21/EB22</f>
        <v>197.15266497072977</v>
      </c>
      <c r="EC23" s="10">
        <f t="shared" ref="EC23" si="262">EC21/EC22</f>
        <v>180.40520334928232</v>
      </c>
      <c r="ED23" s="10">
        <f t="shared" si="261"/>
        <v>173.48145382125961</v>
      </c>
      <c r="EE23" s="10">
        <f t="shared" ref="EE23" si="263">EE21/EE22</f>
        <v>167.43242815044837</v>
      </c>
      <c r="EF23" s="10">
        <f t="shared" si="261"/>
        <v>428.55381797689489</v>
      </c>
      <c r="EG23" s="10">
        <f t="shared" si="261"/>
        <v>284.84971119532025</v>
      </c>
      <c r="EH23" s="10">
        <f t="shared" si="261"/>
        <v>231.77288224495146</v>
      </c>
      <c r="EI23" s="10">
        <f t="shared" ref="EI23" si="264">EI21/EI22</f>
        <v>197.88258327522391</v>
      </c>
      <c r="EJ23" s="10">
        <f t="shared" si="261"/>
        <v>528.25657446518608</v>
      </c>
      <c r="EK23" s="10">
        <f t="shared" si="261"/>
        <v>333.25468915890053</v>
      </c>
      <c r="EL23" s="10">
        <f t="shared" si="261"/>
        <v>227.72066643034384</v>
      </c>
      <c r="EM23" s="10">
        <f t="shared" si="261"/>
        <v>297.12163416898795</v>
      </c>
      <c r="EN23" s="10">
        <f t="shared" si="261"/>
        <v>479.34663886406526</v>
      </c>
      <c r="EO23" s="10">
        <f t="shared" si="261"/>
        <v>569.78813417049992</v>
      </c>
      <c r="EP23" s="10">
        <f t="shared" si="261"/>
        <v>606.72872774783593</v>
      </c>
      <c r="EQ23" s="10">
        <f t="shared" si="261"/>
        <v>537.29786124152315</v>
      </c>
      <c r="ER23" s="10">
        <f t="shared" si="261"/>
        <v>224.512099921936</v>
      </c>
      <c r="ES23" s="10">
        <f t="shared" ref="ES23" si="265">ES21/ES22</f>
        <v>206.71626026074358</v>
      </c>
      <c r="ET23" s="10">
        <f t="shared" si="261"/>
        <v>210.17503536067895</v>
      </c>
      <c r="EU23" s="10">
        <f t="shared" ref="EU23" si="266">EU21/EU22</f>
        <v>199.29952367609977</v>
      </c>
      <c r="EV23" s="10">
        <f t="shared" si="261"/>
        <v>190.46549917676998</v>
      </c>
      <c r="EW23" s="10">
        <f t="shared" ref="EW23" si="267">EW21/EW22</f>
        <v>203.21822879962414</v>
      </c>
      <c r="EX23" s="10">
        <f t="shared" si="261"/>
        <v>202.13577421815407</v>
      </c>
      <c r="EY23" s="10">
        <f t="shared" ref="EY23:EZ23" si="268">EY21/EY22</f>
        <v>201.29985754985753</v>
      </c>
      <c r="EZ23" s="10">
        <f t="shared" si="268"/>
        <v>186.2889273356401</v>
      </c>
      <c r="FA23" s="10">
        <f t="shared" si="261"/>
        <v>168.36066595996758</v>
      </c>
      <c r="FB23" s="10">
        <f t="shared" ref="FB23" si="269">FB21/FB22</f>
        <v>171.01460595173009</v>
      </c>
      <c r="FC23" s="10">
        <f t="shared" si="261"/>
        <v>208.57696805564103</v>
      </c>
      <c r="FD23" s="10">
        <f t="shared" ref="FD23" si="270">FD21/FD22</f>
        <v>214.49937496279543</v>
      </c>
      <c r="FE23" s="10">
        <f t="shared" si="261"/>
        <v>171.97064241992035</v>
      </c>
      <c r="FF23" s="10">
        <f t="shared" ref="FF23" si="271">FF21/FF22</f>
        <v>170.94165724719588</v>
      </c>
      <c r="FG23" s="10">
        <f t="shared" si="261"/>
        <v>166.58337497917708</v>
      </c>
      <c r="FH23" s="10">
        <f t="shared" si="261"/>
        <v>181.20481927710844</v>
      </c>
      <c r="FI23" s="10">
        <f t="shared" si="261"/>
        <v>264.88758825715348</v>
      </c>
      <c r="FJ23" s="10">
        <f t="shared" si="261"/>
        <v>176.11329853798489</v>
      </c>
      <c r="FK23" s="10">
        <f t="shared" ref="FK23" si="272">FK21/FK22</f>
        <v>177.38637419834552</v>
      </c>
      <c r="FL23" s="10">
        <f t="shared" si="261"/>
        <v>240.027045300879</v>
      </c>
      <c r="FM23" s="10">
        <f t="shared" ref="FM23" si="273">FM21/FM22</f>
        <v>214.21252614951115</v>
      </c>
      <c r="FN23" s="10">
        <f t="shared" si="261"/>
        <v>207.22651533446029</v>
      </c>
      <c r="FO23" s="10">
        <f t="shared" ref="FO23" si="274">FO21/FO22</f>
        <v>211.62562872850623</v>
      </c>
      <c r="FP23" s="10">
        <f t="shared" si="261"/>
        <v>193.5540374846733</v>
      </c>
      <c r="FQ23" s="10">
        <f t="shared" ref="FQ23" si="275">FQ21/FQ22</f>
        <v>191.96472663139329</v>
      </c>
      <c r="FR23" s="10">
        <f t="shared" si="261"/>
        <v>186.01895734597156</v>
      </c>
      <c r="FS23" s="10">
        <f t="shared" ref="FS23" si="276">FS21/FS22</f>
        <v>189.02333246595538</v>
      </c>
      <c r="FT23" s="10">
        <f t="shared" si="261"/>
        <v>218.25396825396825</v>
      </c>
      <c r="FU23" s="10">
        <f t="shared" si="261"/>
        <v>214.61640211640213</v>
      </c>
      <c r="FV23" s="10">
        <f t="shared" si="261"/>
        <v>290.55690072639226</v>
      </c>
      <c r="FW23" s="10">
        <f t="shared" ref="FW23" si="277">FW21/FW22</f>
        <v>261.89431913116124</v>
      </c>
      <c r="FX23" s="10">
        <f t="shared" si="261"/>
        <v>181.77627977990952</v>
      </c>
      <c r="FY23" s="10">
        <f t="shared" ref="FY23" si="278">FY21/FY22</f>
        <v>184.12074412074412</v>
      </c>
      <c r="FZ23" s="10">
        <f t="shared" ref="FZ23:HY23" si="279">FZ21/FZ22</f>
        <v>325.44843401501589</v>
      </c>
      <c r="GA23" s="10">
        <f t="shared" si="279"/>
        <v>221.20121258052296</v>
      </c>
      <c r="GB23" s="10">
        <f t="shared" ref="GB23" si="280">GB21/GB22</f>
        <v>211.39085760267403</v>
      </c>
      <c r="GC23" s="10">
        <f t="shared" si="279"/>
        <v>204.53819111537237</v>
      </c>
      <c r="GD23" s="10">
        <f t="shared" ref="GD23" si="281">GD21/GD22</f>
        <v>220.7107843137255</v>
      </c>
      <c r="GE23" s="10">
        <f t="shared" si="279"/>
        <v>202.58333333333334</v>
      </c>
      <c r="GF23" s="10">
        <f t="shared" ref="GF23" si="282">GF21/GF22</f>
        <v>190.69991367288665</v>
      </c>
      <c r="GG23" s="10">
        <f t="shared" si="279"/>
        <v>205.91487009397457</v>
      </c>
      <c r="GH23" s="10">
        <f t="shared" ref="GH23" si="283">GH21/GH22</f>
        <v>192.76076803321226</v>
      </c>
      <c r="GI23" s="10">
        <f t="shared" si="279"/>
        <v>173.73970221449625</v>
      </c>
      <c r="GJ23" s="10">
        <f t="shared" ref="GJ23" si="284">GJ21/GJ22</f>
        <v>220.70279183487807</v>
      </c>
      <c r="GK23" s="10">
        <f t="shared" si="279"/>
        <v>197.56479324403031</v>
      </c>
      <c r="GL23" s="10">
        <f t="shared" si="279"/>
        <v>175.71386079714458</v>
      </c>
      <c r="GM23" s="10">
        <f t="shared" ref="GM23:GN23" si="285">GM21/GM22</f>
        <v>181.33659331703345</v>
      </c>
      <c r="GN23" s="10">
        <f t="shared" si="285"/>
        <v>173.56476264771311</v>
      </c>
      <c r="GO23" s="10">
        <f t="shared" si="279"/>
        <v>431.21130752591932</v>
      </c>
      <c r="GP23" s="10">
        <f t="shared" ref="GP23" si="286">GP21/GP22</f>
        <v>365.53375081919467</v>
      </c>
      <c r="GQ23" s="10">
        <f t="shared" si="279"/>
        <v>280.15498652291103</v>
      </c>
      <c r="GR23" s="10">
        <f t="shared" ref="GR23" si="287">GR21/GR22</f>
        <v>249.6276509632508</v>
      </c>
      <c r="GS23" s="10">
        <f>GS21/GS22</f>
        <v>368.68900150150148</v>
      </c>
      <c r="GT23" s="10">
        <f t="shared" ref="GT23" si="288">GT21/GT22</f>
        <v>207.53415438454809</v>
      </c>
      <c r="GU23" s="10">
        <f t="shared" si="279"/>
        <v>107.3275508249651</v>
      </c>
      <c r="GV23" s="10">
        <f t="shared" ref="GV23" si="289">GV21/GV22</f>
        <v>81.541292466562282</v>
      </c>
      <c r="GW23" s="10">
        <f t="shared" si="279"/>
        <v>98.949103006560335</v>
      </c>
      <c r="GX23" s="10">
        <f t="shared" ref="GX23" si="290">GX21/GX22</f>
        <v>186.28378378378378</v>
      </c>
      <c r="GY23" s="10">
        <f t="shared" si="279"/>
        <v>186.28378378378378</v>
      </c>
      <c r="GZ23" s="10">
        <f t="shared" ref="GZ23" si="291">GZ21/GZ22</f>
        <v>181.83761540208693</v>
      </c>
      <c r="HA23" s="10">
        <f t="shared" si="279"/>
        <v>193.53524378650008</v>
      </c>
      <c r="HB23" s="10">
        <f t="shared" ref="HB23" si="292">HB21/HB22</f>
        <v>149.98526733097609</v>
      </c>
      <c r="HC23" s="10">
        <f t="shared" si="279"/>
        <v>202.73526538586779</v>
      </c>
      <c r="HD23" s="10">
        <f t="shared" ref="HD23" si="293">HD21/HD22</f>
        <v>178.98081157596727</v>
      </c>
      <c r="HE23" s="10">
        <f t="shared" ref="HE23" si="294">HE21/HE22</f>
        <v>188.35019853977198</v>
      </c>
      <c r="HF23" s="10">
        <f t="shared" si="279"/>
        <v>176.53642653642652</v>
      </c>
      <c r="HG23" s="10">
        <f t="shared" si="279"/>
        <v>282.17148041735976</v>
      </c>
      <c r="HH23" s="10">
        <f t="shared" ref="HH23" si="295">HH21/HH22</f>
        <v>282.94960116026107</v>
      </c>
      <c r="HI23" s="10">
        <f t="shared" si="279"/>
        <v>253.71751312712351</v>
      </c>
      <c r="HJ23" s="10">
        <f t="shared" ref="HJ23" si="296">HJ21/HJ22</f>
        <v>249.69407053064862</v>
      </c>
      <c r="HK23" s="10">
        <f t="shared" si="279"/>
        <v>212.928880410543</v>
      </c>
      <c r="HL23" s="10"/>
      <c r="HM23" s="10">
        <f t="shared" si="279"/>
        <v>243.68177503559562</v>
      </c>
      <c r="HN23" s="10">
        <f t="shared" si="279"/>
        <v>184.10381184103812</v>
      </c>
      <c r="HO23" s="10">
        <f t="shared" si="279"/>
        <v>141.99281527698997</v>
      </c>
      <c r="HP23" s="10">
        <f t="shared" si="279"/>
        <v>209.03032775737793</v>
      </c>
      <c r="HQ23" s="10">
        <f t="shared" ref="HQ23" si="297">HQ21/HQ22</f>
        <v>211.82486631016042</v>
      </c>
      <c r="HR23" s="10">
        <f t="shared" si="279"/>
        <v>253.6894345043751</v>
      </c>
      <c r="HS23" s="10">
        <f t="shared" si="279"/>
        <v>178.97010289264219</v>
      </c>
      <c r="HT23" s="10">
        <f t="shared" si="279"/>
        <v>179.89822677322678</v>
      </c>
      <c r="HU23" s="10">
        <f t="shared" si="279"/>
        <v>303.55639730639734</v>
      </c>
      <c r="HV23" s="10">
        <f t="shared" si="279"/>
        <v>305.80754557015683</v>
      </c>
      <c r="HW23" s="10">
        <f t="shared" si="279"/>
        <v>237.43348134088058</v>
      </c>
      <c r="HX23" s="10">
        <f t="shared" si="279"/>
        <v>470.21677371541506</v>
      </c>
      <c r="HY23" s="10">
        <f t="shared" si="279"/>
        <v>340.4389152921442</v>
      </c>
      <c r="HZ23" s="10">
        <f t="shared" ref="HZ23:JI23" si="298">HZ21/HZ22</f>
        <v>487.64899498290362</v>
      </c>
      <c r="IA23" s="10">
        <f t="shared" si="298"/>
        <v>411.32052305236664</v>
      </c>
      <c r="IB23" s="10">
        <f t="shared" si="298"/>
        <v>259.44593976943776</v>
      </c>
      <c r="IC23" s="10">
        <f t="shared" si="298"/>
        <v>238.71244992167681</v>
      </c>
      <c r="ID23" s="10">
        <f t="shared" si="298"/>
        <v>421.83825450744706</v>
      </c>
      <c r="IE23" s="10">
        <f t="shared" si="298"/>
        <v>172.53515738572889</v>
      </c>
      <c r="IF23" s="10">
        <f t="shared" ref="IF23:IH23" si="299">IF21/IF22</f>
        <v>179.89457831325302</v>
      </c>
      <c r="IG23" s="10">
        <f t="shared" ref="IG23" si="300">IG21/IG22</f>
        <v>172.60824866956943</v>
      </c>
      <c r="IH23" s="10">
        <f t="shared" si="299"/>
        <v>162.12357599128666</v>
      </c>
      <c r="II23" s="10">
        <f t="shared" si="298"/>
        <v>217.12158808933006</v>
      </c>
      <c r="IJ23" s="10">
        <f t="shared" ref="IJ23" si="301">IJ21/IJ22</f>
        <v>247.67533490937743</v>
      </c>
      <c r="IK23" s="10">
        <f t="shared" si="298"/>
        <v>208.74923218673217</v>
      </c>
      <c r="IL23" s="10">
        <f t="shared" si="298"/>
        <v>173.81679865311466</v>
      </c>
      <c r="IM23" s="10">
        <f t="shared" ref="IM23" si="302">IM21/IM22</f>
        <v>183.37524057863041</v>
      </c>
      <c r="IN23" s="10">
        <f t="shared" si="298"/>
        <v>185.9943702539932</v>
      </c>
      <c r="IO23" s="10">
        <f t="shared" ref="IO23" si="303">IO21/IO22</f>
        <v>189.19347674344817</v>
      </c>
      <c r="IP23" s="10">
        <f t="shared" si="298"/>
        <v>219.02896863201721</v>
      </c>
      <c r="IQ23" s="10">
        <f t="shared" ref="IQ23" si="304">IQ21/IQ22</f>
        <v>247.71805273833672</v>
      </c>
      <c r="IR23" s="10">
        <f t="shared" si="298"/>
        <v>119.63372949920033</v>
      </c>
      <c r="IS23" s="10">
        <f t="shared" ref="IS23" si="305">IS21/IS22</f>
        <v>113.88259556175207</v>
      </c>
      <c r="IT23" s="10">
        <f t="shared" si="298"/>
        <v>109.03864779579466</v>
      </c>
      <c r="IU23" s="10">
        <f t="shared" ref="IU23" si="306">IU21/IU22</f>
        <v>81.186356191696916</v>
      </c>
      <c r="IV23" s="10">
        <f t="shared" si="298"/>
        <v>282.85326737413226</v>
      </c>
      <c r="IW23" s="10">
        <f t="shared" ref="IW23" si="307">IW21/IW22</f>
        <v>134.84337224786358</v>
      </c>
      <c r="IX23" s="10">
        <f t="shared" si="298"/>
        <v>144.71135218907403</v>
      </c>
      <c r="IY23" s="10">
        <f t="shared" ref="IY23" si="308">IY21/IY22</f>
        <v>113.56020058826367</v>
      </c>
      <c r="IZ23" s="10">
        <f t="shared" si="298"/>
        <v>162.88071874601761</v>
      </c>
      <c r="JA23" s="10">
        <f t="shared" ref="JA23" si="309">JA21/JA22</f>
        <v>170.40863953132791</v>
      </c>
      <c r="JB23" s="10">
        <f t="shared" si="298"/>
        <v>254.12727998934895</v>
      </c>
      <c r="JC23" s="10">
        <f t="shared" ref="JC23" si="310">JC21/JC22</f>
        <v>256.30258822023865</v>
      </c>
      <c r="JD23" s="10">
        <f t="shared" si="298"/>
        <v>180.31145384983265</v>
      </c>
      <c r="JE23" s="10">
        <f t="shared" ref="JE23" si="311">JE21/JE22</f>
        <v>177.10843373493978</v>
      </c>
      <c r="JF23" s="10">
        <f t="shared" si="298"/>
        <v>267.55205090959402</v>
      </c>
      <c r="JG23" s="10">
        <f t="shared" ref="JG23" si="312">JG21/JG22</f>
        <v>254.52341368800219</v>
      </c>
      <c r="JH23" s="10">
        <f t="shared" ref="JH23" si="313">JH21/JH22</f>
        <v>179.65503841210057</v>
      </c>
      <c r="JI23" s="10">
        <f t="shared" si="298"/>
        <v>372.73075450019149</v>
      </c>
      <c r="JJ23" s="74"/>
      <c r="JK23" s="10">
        <f t="shared" ref="JK23:JM23" si="314">JK21/JK22</f>
        <v>619.21183334417753</v>
      </c>
      <c r="JL23" s="10">
        <f t="shared" si="314"/>
        <v>1071.5750615258407</v>
      </c>
      <c r="JM23" s="10">
        <f t="shared" si="314"/>
        <v>717.26705717741356</v>
      </c>
      <c r="JN23" s="10">
        <f t="shared" ref="JN23:KB23" si="315">JN21/JN22</f>
        <v>1308.3970621640037</v>
      </c>
      <c r="JO23" s="10" t="e">
        <f t="shared" si="315"/>
        <v>#DIV/0!</v>
      </c>
      <c r="JP23" s="10" t="e">
        <f t="shared" si="315"/>
        <v>#DIV/0!</v>
      </c>
      <c r="JQ23" s="10" t="e">
        <f t="shared" si="315"/>
        <v>#DIV/0!</v>
      </c>
      <c r="JR23" s="10" t="e">
        <f t="shared" si="315"/>
        <v>#DIV/0!</v>
      </c>
      <c r="JS23" s="10" t="e">
        <f t="shared" si="315"/>
        <v>#DIV/0!</v>
      </c>
      <c r="JT23" s="10" t="e">
        <f t="shared" si="315"/>
        <v>#DIV/0!</v>
      </c>
      <c r="JU23" s="10" t="e">
        <f t="shared" si="315"/>
        <v>#DIV/0!</v>
      </c>
      <c r="JV23" s="10" t="e">
        <f t="shared" si="315"/>
        <v>#DIV/0!</v>
      </c>
      <c r="JW23" s="10" t="e">
        <f t="shared" si="315"/>
        <v>#DIV/0!</v>
      </c>
      <c r="JX23" s="10" t="e">
        <f t="shared" si="315"/>
        <v>#DIV/0!</v>
      </c>
      <c r="JY23" s="10" t="e">
        <f t="shared" si="315"/>
        <v>#DIV/0!</v>
      </c>
      <c r="JZ23" s="10" t="e">
        <f t="shared" si="315"/>
        <v>#DIV/0!</v>
      </c>
      <c r="KA23" s="10" t="e">
        <f t="shared" si="315"/>
        <v>#DIV/0!</v>
      </c>
      <c r="KB23" s="10" t="e">
        <f t="shared" si="315"/>
        <v>#DIV/0!</v>
      </c>
    </row>
    <row r="24" spans="1:288" s="19" customFormat="1" x14ac:dyDescent="0.25">
      <c r="A24" s="8" t="s">
        <v>9</v>
      </c>
      <c r="B24" s="38">
        <f t="shared" ref="B24:BN24" si="316">SQRT(B23)*10</f>
        <v>162.499081246484</v>
      </c>
      <c r="C24" s="38">
        <f t="shared" ref="C24" si="317">SQRT(C23)*10</f>
        <v>155.00515538543527</v>
      </c>
      <c r="D24" s="38">
        <f t="shared" ref="D24:E24" si="318">SQRT(D23)*10</f>
        <v>145.2764020148592</v>
      </c>
      <c r="E24" s="38">
        <f t="shared" si="318"/>
        <v>158.62989036613504</v>
      </c>
      <c r="F24" s="38">
        <f t="shared" si="316"/>
        <v>154.15947734343038</v>
      </c>
      <c r="G24" s="38">
        <f t="shared" si="316"/>
        <v>205.65136408868898</v>
      </c>
      <c r="H24" s="38">
        <f t="shared" si="316"/>
        <v>138.81264927872627</v>
      </c>
      <c r="I24" s="38">
        <f t="shared" si="316"/>
        <v>152.14694321706497</v>
      </c>
      <c r="J24" s="38">
        <f t="shared" ref="J24" si="319">SQRT(J23)*10</f>
        <v>149.29854293442048</v>
      </c>
      <c r="K24" s="38">
        <f t="shared" si="316"/>
        <v>127.61320210094247</v>
      </c>
      <c r="L24" s="38">
        <f t="shared" ref="L24" si="320">SQRT(L23)*10</f>
        <v>125.23434306786891</v>
      </c>
      <c r="M24" s="38">
        <f t="shared" si="316"/>
        <v>149.55796552405781</v>
      </c>
      <c r="N24" s="38">
        <f t="shared" si="316"/>
        <v>222.05205719575963</v>
      </c>
      <c r="O24" s="38">
        <f t="shared" si="316"/>
        <v>115.12832460724665</v>
      </c>
      <c r="P24" s="38">
        <f t="shared" ref="P24" si="321">SQRT(P23)*10</f>
        <v>111.13150528165006</v>
      </c>
      <c r="Q24" s="38">
        <f t="shared" ref="Q24" si="322">SQRT(Q23)*10</f>
        <v>99.159799837888741</v>
      </c>
      <c r="R24" s="38">
        <f t="shared" si="316"/>
        <v>101.13525136111608</v>
      </c>
      <c r="S24" s="38">
        <f t="shared" si="316"/>
        <v>193.67378425158901</v>
      </c>
      <c r="T24" s="38">
        <f t="shared" ref="T24" si="323">SQRT(T23)*10</f>
        <v>177.26145862527142</v>
      </c>
      <c r="U24" s="38">
        <f t="shared" ref="U24:V24" si="324">SQRT(U23)*10</f>
        <v>167.68171721546065</v>
      </c>
      <c r="V24" s="38">
        <f t="shared" si="324"/>
        <v>197.01497633801054</v>
      </c>
      <c r="W24" s="38">
        <f t="shared" si="316"/>
        <v>181.10581843455589</v>
      </c>
      <c r="X24" s="38">
        <f t="shared" ref="X24" si="325">SQRT(X23)*10</f>
        <v>161.92047768395383</v>
      </c>
      <c r="Y24" s="38">
        <f t="shared" ref="Y24:Z24" si="326">SQRT(Y23)*10</f>
        <v>163.46330526164172</v>
      </c>
      <c r="Z24" s="38">
        <f t="shared" si="326"/>
        <v>134.89194605076901</v>
      </c>
      <c r="AA24" s="38">
        <f t="shared" ref="AA24" si="327">SQRT(AA23)*10</f>
        <v>147.46691006313031</v>
      </c>
      <c r="AB24" s="38">
        <f t="shared" si="316"/>
        <v>148.31433381290728</v>
      </c>
      <c r="AC24" s="38">
        <f t="shared" si="316"/>
        <v>203.20151877129018</v>
      </c>
      <c r="AD24" s="38">
        <f t="shared" ref="AD24:AF24" si="328">SQRT(AD23)*10</f>
        <v>143.51835570269532</v>
      </c>
      <c r="AE24" s="38">
        <f t="shared" ref="AE24" si="329">SQRT(AE23)*10</f>
        <v>132.73921441084266</v>
      </c>
      <c r="AF24" s="38">
        <f t="shared" si="328"/>
        <v>191.32099005784224</v>
      </c>
      <c r="AG24" s="38">
        <f t="shared" ref="AG24:AH24" si="330">SQRT(AG23)*10</f>
        <v>213.31680714360641</v>
      </c>
      <c r="AH24" s="38">
        <f t="shared" si="330"/>
        <v>132.60792606033331</v>
      </c>
      <c r="AI24" s="38">
        <f t="shared" ref="AI24" si="331">SQRT(AI23)*10</f>
        <v>158.61507793786342</v>
      </c>
      <c r="AJ24" s="38">
        <f t="shared" si="316"/>
        <v>166.78819618686421</v>
      </c>
      <c r="AK24" s="38">
        <f t="shared" ref="AK24" si="332">SQRT(AK23)*10</f>
        <v>160.99979630887876</v>
      </c>
      <c r="AL24" s="38">
        <f t="shared" ref="AL24" si="333">SQRT(AL23)*10</f>
        <v>134.30011062849553</v>
      </c>
      <c r="AM24" s="38">
        <f t="shared" si="316"/>
        <v>189.60986620207046</v>
      </c>
      <c r="AN24" s="38">
        <f t="shared" ref="AN24:AO24" si="334">SQRT(AN23)*10</f>
        <v>204.93910867279072</v>
      </c>
      <c r="AO24" s="38">
        <f t="shared" si="334"/>
        <v>172.1411469970335</v>
      </c>
      <c r="AP24" s="38">
        <f t="shared" si="316"/>
        <v>146.43094111838522</v>
      </c>
      <c r="AQ24" s="38">
        <f t="shared" ref="AQ24:AR24" si="335">SQRT(AQ23)*10</f>
        <v>136.6371732002776</v>
      </c>
      <c r="AR24" s="38">
        <f t="shared" si="335"/>
        <v>164.76920852257578</v>
      </c>
      <c r="AS24" s="38">
        <f t="shared" si="316"/>
        <v>135.55480664312572</v>
      </c>
      <c r="AT24" s="38">
        <f t="shared" si="316"/>
        <v>119.70716769046314</v>
      </c>
      <c r="AU24" s="38">
        <f t="shared" ref="AU24" si="336">SQRT(AU23)*10</f>
        <v>94.279692188978828</v>
      </c>
      <c r="AV24" s="38">
        <f t="shared" si="316"/>
        <v>105.09530890912225</v>
      </c>
      <c r="AW24" s="38">
        <f t="shared" si="316"/>
        <v>133.18868621362128</v>
      </c>
      <c r="AX24" s="38">
        <f t="shared" ref="AX24" si="337">SQRT(AX23)*10</f>
        <v>129.23640441565146</v>
      </c>
      <c r="AY24" s="38">
        <f t="shared" si="316"/>
        <v>134.79440521436374</v>
      </c>
      <c r="AZ24" s="38">
        <f t="shared" ref="AZ24" si="338">SQRT(AZ23)*10</f>
        <v>143.24477834222947</v>
      </c>
      <c r="BA24" s="38">
        <f t="shared" si="316"/>
        <v>145.10755063626792</v>
      </c>
      <c r="BB24" s="38">
        <f t="shared" si="316"/>
        <v>86.057235299452643</v>
      </c>
      <c r="BC24" s="38">
        <f t="shared" si="316"/>
        <v>98.90414973428777</v>
      </c>
      <c r="BD24" s="38">
        <f t="shared" si="316"/>
        <v>89.900074432346472</v>
      </c>
      <c r="BE24" s="38">
        <f t="shared" ref="BE24" si="339">SQRT(BE23)*10</f>
        <v>84.951386476005752</v>
      </c>
      <c r="BF24" s="38">
        <f t="shared" ref="BF24:BG24" si="340">SQRT(BF23)*10</f>
        <v>106.63255669929194</v>
      </c>
      <c r="BG24" s="38">
        <f t="shared" si="340"/>
        <v>99.270981261743557</v>
      </c>
      <c r="BH24" s="38">
        <f t="shared" si="316"/>
        <v>99.270981261743557</v>
      </c>
      <c r="BI24" s="38">
        <f t="shared" ref="BI24" si="341">SQRT(BI23)*10</f>
        <v>88.628439308199077</v>
      </c>
      <c r="BJ24" s="38">
        <f t="shared" si="316"/>
        <v>105.62905284235606</v>
      </c>
      <c r="BK24" s="38">
        <f t="shared" si="316"/>
        <v>104.54111500348615</v>
      </c>
      <c r="BL24" s="38">
        <f t="shared" si="316"/>
        <v>84.912322922412088</v>
      </c>
      <c r="BM24" s="38">
        <f t="shared" si="316"/>
        <v>102.72980214141884</v>
      </c>
      <c r="BN24" s="38">
        <f t="shared" si="316"/>
        <v>145.90752393545043</v>
      </c>
      <c r="BO24" s="38">
        <f t="shared" ref="BO24" si="342">SQRT(BO23)*10</f>
        <v>150.07388033532757</v>
      </c>
      <c r="BP24" s="38">
        <f t="shared" ref="BP24:DZ24" si="343">SQRT(BP23)*10</f>
        <v>145.6287595737891</v>
      </c>
      <c r="BQ24" s="38">
        <f t="shared" si="343"/>
        <v>136.75013412823313</v>
      </c>
      <c r="BR24" s="38">
        <f t="shared" ref="BR24" si="344">SQRT(BR23)*10</f>
        <v>132.19980734988854</v>
      </c>
      <c r="BS24" s="38">
        <f t="shared" si="343"/>
        <v>133.69319675966813</v>
      </c>
      <c r="BT24" s="38">
        <f t="shared" ref="BT24" si="345">SQRT(BT23)*10</f>
        <v>130.25417683068238</v>
      </c>
      <c r="BU24" s="38">
        <f t="shared" si="343"/>
        <v>130.08154332540332</v>
      </c>
      <c r="BV24" s="38">
        <f t="shared" ref="BV24" si="346">SQRT(BV23)*10</f>
        <v>142.35259864760857</v>
      </c>
      <c r="BW24" s="38">
        <f t="shared" si="343"/>
        <v>135.36519857215742</v>
      </c>
      <c r="BX24" s="38">
        <f t="shared" ref="BX24" si="347">SQRT(BX23)*10</f>
        <v>144.75105296943792</v>
      </c>
      <c r="BY24" s="38">
        <f t="shared" si="343"/>
        <v>134.97375696152483</v>
      </c>
      <c r="BZ24" s="38">
        <f t="shared" ref="BZ24:CM24" si="348">SQRT(BZ23)*10</f>
        <v>96.669693402835804</v>
      </c>
      <c r="CA24" s="38">
        <f t="shared" ref="CA24" si="349">SQRT(CA23)*10</f>
        <v>92.288988457436375</v>
      </c>
      <c r="CB24" s="38">
        <f t="shared" si="348"/>
        <v>83.547014896709072</v>
      </c>
      <c r="CC24" s="38">
        <f t="shared" si="348"/>
        <v>99.701265432468716</v>
      </c>
      <c r="CD24" s="38">
        <f t="shared" si="348"/>
        <v>86.244275274900716</v>
      </c>
      <c r="CE24" s="38">
        <f t="shared" si="348"/>
        <v>87.88061033764518</v>
      </c>
      <c r="CF24" s="38">
        <f t="shared" si="348"/>
        <v>93.47498649058582</v>
      </c>
      <c r="CG24" s="38">
        <f t="shared" si="348"/>
        <v>97.229941687463125</v>
      </c>
      <c r="CH24" s="38">
        <f t="shared" si="348"/>
        <v>99.120684830802688</v>
      </c>
      <c r="CI24" s="38">
        <f t="shared" ref="CI24" si="350">SQRT(CI23)*10</f>
        <v>105.32025490448738</v>
      </c>
      <c r="CJ24" s="38">
        <f t="shared" si="348"/>
        <v>91.997071880440814</v>
      </c>
      <c r="CK24" s="38">
        <f t="shared" si="348"/>
        <v>105.13381385188029</v>
      </c>
      <c r="CL24" s="38">
        <f t="shared" si="348"/>
        <v>80.648920883867447</v>
      </c>
      <c r="CM24" s="38">
        <f t="shared" si="348"/>
        <v>108.90103072160956</v>
      </c>
      <c r="CN24" s="38">
        <f t="shared" si="343"/>
        <v>138.24790779812847</v>
      </c>
      <c r="CO24" s="38">
        <f t="shared" ref="CO24" si="351">SQRT(CO23)*10</f>
        <v>134.19934009343734</v>
      </c>
      <c r="CP24" s="38">
        <f t="shared" si="343"/>
        <v>151.01269170712644</v>
      </c>
      <c r="CQ24" s="38">
        <f t="shared" si="343"/>
        <v>172.88570031479281</v>
      </c>
      <c r="CR24" s="38">
        <f t="shared" ref="CR24" si="352">SQRT(CR23)*10</f>
        <v>166.91823216952264</v>
      </c>
      <c r="CS24" s="38">
        <f t="shared" si="343"/>
        <v>166.50240521645682</v>
      </c>
      <c r="CT24" s="38">
        <f t="shared" si="343"/>
        <v>135.46397772714221</v>
      </c>
      <c r="CU24" s="38">
        <f t="shared" ref="CU24" si="353">SQRT(CU23)*10</f>
        <v>124.3952326609585</v>
      </c>
      <c r="CV24" s="38">
        <f t="shared" si="343"/>
        <v>129.70620069558026</v>
      </c>
      <c r="CW24" s="38">
        <f t="shared" ref="CW24" si="354">SQRT(CW23)*10</f>
        <v>129.48152763630361</v>
      </c>
      <c r="CX24" s="38">
        <f t="shared" si="343"/>
        <v>195.19346863068557</v>
      </c>
      <c r="CY24" s="38">
        <f t="shared" ref="CY24" si="355">SQRT(CY23)*10</f>
        <v>193.66071707731581</v>
      </c>
      <c r="CZ24" s="38">
        <f t="shared" si="343"/>
        <v>162.16076975823665</v>
      </c>
      <c r="DA24" s="38">
        <f t="shared" ref="DA24" si="356">SQRT(DA23)*10</f>
        <v>181.10493194775646</v>
      </c>
      <c r="DB24" s="38">
        <f t="shared" si="343"/>
        <v>107.4812964756772</v>
      </c>
      <c r="DC24" s="38">
        <f t="shared" si="343"/>
        <v>97.354260393819033</v>
      </c>
      <c r="DD24" s="38">
        <f t="shared" ref="DD24" si="357">SQRT(DD23)*10</f>
        <v>105.25392743924705</v>
      </c>
      <c r="DE24" s="38">
        <f t="shared" si="343"/>
        <v>110.19566300057065</v>
      </c>
      <c r="DF24" s="38">
        <f t="shared" si="343"/>
        <v>113.38934190276817</v>
      </c>
      <c r="DG24" s="38">
        <f t="shared" si="343"/>
        <v>106.02731489671355</v>
      </c>
      <c r="DH24" s="38">
        <f t="shared" si="343"/>
        <v>218.54145592998526</v>
      </c>
      <c r="DI24" s="38">
        <f t="shared" ref="DI24" si="358">SQRT(DI23)*10</f>
        <v>194.20482279833178</v>
      </c>
      <c r="DJ24" s="38">
        <f t="shared" si="343"/>
        <v>127.49944229745645</v>
      </c>
      <c r="DK24" s="38">
        <f t="shared" ref="DK24" si="359">SQRT(DK23)*10</f>
        <v>120.68074996620931</v>
      </c>
      <c r="DL24" s="38">
        <f t="shared" ref="DL24" si="360">SQRT(DL23)*10</f>
        <v>139.36550166937135</v>
      </c>
      <c r="DM24" s="38">
        <f t="shared" si="343"/>
        <v>152.58067256514116</v>
      </c>
      <c r="DN24" s="38">
        <f t="shared" ref="DN24" si="361">SQRT(DN23)*10</f>
        <v>142.29512293680568</v>
      </c>
      <c r="DO24" s="38">
        <f t="shared" si="343"/>
        <v>149.65316287556067</v>
      </c>
      <c r="DP24" s="38">
        <f t="shared" ref="DP24" si="362">SQRT(DP23)*10</f>
        <v>145.9569049240805</v>
      </c>
      <c r="DQ24" s="38">
        <f t="shared" si="343"/>
        <v>143.24785400913012</v>
      </c>
      <c r="DR24" s="38">
        <f t="shared" si="343"/>
        <v>145.47873899711956</v>
      </c>
      <c r="DS24" s="38">
        <f t="shared" si="343"/>
        <v>107.53461646642735</v>
      </c>
      <c r="DT24" s="38">
        <f t="shared" si="343"/>
        <v>113.21985754233609</v>
      </c>
      <c r="DU24" s="38">
        <f t="shared" si="343"/>
        <v>83.928346435876449</v>
      </c>
      <c r="DV24" s="38">
        <f t="shared" si="343"/>
        <v>104.42707631760533</v>
      </c>
      <c r="DW24" s="38">
        <f t="shared" ref="DW24" si="363">SQRT(DW23)*10</f>
        <v>96.348940744335778</v>
      </c>
      <c r="DX24" s="38">
        <f t="shared" si="343"/>
        <v>106.57036113061061</v>
      </c>
      <c r="DY24" s="38">
        <f t="shared" si="343"/>
        <v>80.984942578048106</v>
      </c>
      <c r="DZ24" s="38">
        <f t="shared" si="343"/>
        <v>141.48056012762615</v>
      </c>
      <c r="EA24" s="38">
        <f t="shared" ref="EA24" si="364">SQRT(EA23)*10</f>
        <v>134.63753528729842</v>
      </c>
      <c r="EB24" s="38">
        <f t="shared" ref="EB24:FX24" si="365">SQRT(EB23)*10</f>
        <v>140.41106258793494</v>
      </c>
      <c r="EC24" s="38">
        <f t="shared" ref="EC24" si="366">SQRT(EC23)*10</f>
        <v>134.31500413181035</v>
      </c>
      <c r="ED24" s="38">
        <f t="shared" si="365"/>
        <v>131.71235850187318</v>
      </c>
      <c r="EE24" s="38">
        <f t="shared" ref="EE24" si="367">SQRT(EE23)*10</f>
        <v>129.39568313914046</v>
      </c>
      <c r="EF24" s="38">
        <f t="shared" si="365"/>
        <v>207.01541439634269</v>
      </c>
      <c r="EG24" s="38">
        <f t="shared" si="365"/>
        <v>168.77491258931826</v>
      </c>
      <c r="EH24" s="38">
        <f t="shared" si="365"/>
        <v>152.2408888061783</v>
      </c>
      <c r="EI24" s="38">
        <f t="shared" ref="EI24" si="368">SQRT(EI23)*10</f>
        <v>140.6707443910154</v>
      </c>
      <c r="EJ24" s="38">
        <f t="shared" si="365"/>
        <v>229.83832893257514</v>
      </c>
      <c r="EK24" s="38">
        <f t="shared" si="365"/>
        <v>182.55264697037416</v>
      </c>
      <c r="EL24" s="38">
        <f t="shared" si="365"/>
        <v>150.90416376970643</v>
      </c>
      <c r="EM24" s="38">
        <f t="shared" si="365"/>
        <v>172.37216543542868</v>
      </c>
      <c r="EN24" s="38">
        <f t="shared" si="365"/>
        <v>218.93986363019076</v>
      </c>
      <c r="EO24" s="38">
        <f t="shared" si="365"/>
        <v>238.70235318708109</v>
      </c>
      <c r="EP24" s="38">
        <f t="shared" si="365"/>
        <v>246.3186407375284</v>
      </c>
      <c r="EQ24" s="38">
        <f t="shared" si="365"/>
        <v>231.79686392216854</v>
      </c>
      <c r="ER24" s="38">
        <f t="shared" si="365"/>
        <v>149.83727837955945</v>
      </c>
      <c r="ES24" s="38">
        <f t="shared" ref="ES24" si="369">SQRT(ES23)*10</f>
        <v>143.77630550989394</v>
      </c>
      <c r="ET24" s="38">
        <f t="shared" si="365"/>
        <v>144.97414781976784</v>
      </c>
      <c r="EU24" s="38">
        <f t="shared" ref="EU24" si="370">SQRT(EU23)*10</f>
        <v>141.17348323112941</v>
      </c>
      <c r="EV24" s="38">
        <f t="shared" si="365"/>
        <v>138.0092385229228</v>
      </c>
      <c r="EW24" s="38">
        <f t="shared" ref="EW24" si="371">SQRT(EW23)*10</f>
        <v>142.55463121190562</v>
      </c>
      <c r="EX24" s="38">
        <f t="shared" si="365"/>
        <v>142.17446121514021</v>
      </c>
      <c r="EY24" s="38">
        <f t="shared" ref="EY24:EZ24" si="372">SQRT(EY23)*10</f>
        <v>141.88018098024034</v>
      </c>
      <c r="EZ24" s="38">
        <f t="shared" si="372"/>
        <v>136.48770176673065</v>
      </c>
      <c r="FA24" s="38">
        <f t="shared" si="365"/>
        <v>129.75386929104178</v>
      </c>
      <c r="FB24" s="38">
        <f t="shared" ref="FB24" si="373">SQRT(FB23)*10</f>
        <v>130.77255291219564</v>
      </c>
      <c r="FC24" s="38">
        <f t="shared" si="365"/>
        <v>144.4219401807222</v>
      </c>
      <c r="FD24" s="38">
        <f t="shared" ref="FD24" si="374">SQRT(FD23)*10</f>
        <v>146.45797177442935</v>
      </c>
      <c r="FE24" s="38">
        <f t="shared" si="365"/>
        <v>131.13757753592995</v>
      </c>
      <c r="FF24" s="38">
        <f t="shared" ref="FF24" si="375">SQRT(FF23)*10</f>
        <v>130.7446584940264</v>
      </c>
      <c r="FG24" s="38">
        <f t="shared" si="365"/>
        <v>129.06718211039438</v>
      </c>
      <c r="FH24" s="38">
        <f t="shared" si="365"/>
        <v>134.61233943331808</v>
      </c>
      <c r="FI24" s="38">
        <f t="shared" si="365"/>
        <v>162.75367530632096</v>
      </c>
      <c r="FJ24" s="38">
        <f t="shared" si="365"/>
        <v>132.70768573748279</v>
      </c>
      <c r="FK24" s="38">
        <f t="shared" ref="FK24" si="376">SQRT(FK23)*10</f>
        <v>133.18647611463618</v>
      </c>
      <c r="FL24" s="38">
        <f t="shared" si="365"/>
        <v>154.928062435725</v>
      </c>
      <c r="FM24" s="38">
        <f t="shared" ref="FM24" si="377">SQRT(FM23)*10</f>
        <v>146.36001029977797</v>
      </c>
      <c r="FN24" s="38">
        <f t="shared" si="365"/>
        <v>143.95364369631645</v>
      </c>
      <c r="FO24" s="38">
        <f t="shared" ref="FO24" si="378">SQRT(FO23)*10</f>
        <v>145.47358135706506</v>
      </c>
      <c r="FP24" s="38">
        <f t="shared" si="365"/>
        <v>139.12369944932937</v>
      </c>
      <c r="FQ24" s="38">
        <f t="shared" ref="FQ24" si="379">SQRT(FQ23)*10</f>
        <v>138.55133584032788</v>
      </c>
      <c r="FR24" s="38">
        <f t="shared" si="365"/>
        <v>136.38876689301492</v>
      </c>
      <c r="FS24" s="38">
        <f t="shared" ref="FS24" si="380">SQRT(FS23)*10</f>
        <v>137.48575652261417</v>
      </c>
      <c r="FT24" s="38">
        <f t="shared" si="365"/>
        <v>147.73421007131972</v>
      </c>
      <c r="FU24" s="38">
        <f t="shared" si="365"/>
        <v>146.49791879627577</v>
      </c>
      <c r="FV24" s="38">
        <f t="shared" si="365"/>
        <v>170.45729691814086</v>
      </c>
      <c r="FW24" s="38">
        <f t="shared" ref="FW24" si="381">SQRT(FW23)*10</f>
        <v>161.8314923403851</v>
      </c>
      <c r="FX24" s="38">
        <f t="shared" si="365"/>
        <v>134.82443390569438</v>
      </c>
      <c r="FY24" s="38">
        <f t="shared" ref="FY24" si="382">SQRT(FY23)*10</f>
        <v>135.69109923673849</v>
      </c>
      <c r="FZ24" s="38">
        <f t="shared" ref="FZ24:HY24" si="383">SQRT(FZ23)*10</f>
        <v>180.40189411838665</v>
      </c>
      <c r="GA24" s="38">
        <f t="shared" si="383"/>
        <v>148.72834719061561</v>
      </c>
      <c r="GB24" s="38">
        <f t="shared" ref="GB24" si="384">SQRT(GB23)*10</f>
        <v>145.39286695112455</v>
      </c>
      <c r="GC24" s="38">
        <f t="shared" si="383"/>
        <v>143.01684904771616</v>
      </c>
      <c r="GD24" s="38">
        <f t="shared" ref="GD24" si="385">SQRT(GD23)*10</f>
        <v>148.56338186569579</v>
      </c>
      <c r="GE24" s="38">
        <f t="shared" si="383"/>
        <v>142.33177204452045</v>
      </c>
      <c r="GF24" s="38">
        <f t="shared" ref="GF24" si="386">SQRT(GF23)*10</f>
        <v>138.0941395110186</v>
      </c>
      <c r="GG24" s="38">
        <f t="shared" si="383"/>
        <v>143.497341471532</v>
      </c>
      <c r="GH24" s="38">
        <f t="shared" ref="GH24" si="387">SQRT(GH23)*10</f>
        <v>138.8383117274235</v>
      </c>
      <c r="GI24" s="38">
        <f t="shared" si="383"/>
        <v>131.81035703407235</v>
      </c>
      <c r="GJ24" s="38">
        <f t="shared" ref="GJ24" si="388">SQRT(GJ23)*10</f>
        <v>148.56069191912039</v>
      </c>
      <c r="GK24" s="38">
        <f t="shared" si="383"/>
        <v>140.55774373688214</v>
      </c>
      <c r="GL24" s="38">
        <f t="shared" si="383"/>
        <v>132.55710497636275</v>
      </c>
      <c r="GM24" s="38">
        <f t="shared" ref="GM24:GN24" si="389">SQRT(GM23)*10</f>
        <v>134.66127628870649</v>
      </c>
      <c r="GN24" s="38">
        <f t="shared" si="389"/>
        <v>131.74397999442445</v>
      </c>
      <c r="GO24" s="38">
        <f t="shared" si="383"/>
        <v>207.65628031097913</v>
      </c>
      <c r="GP24" s="38">
        <f t="shared" ref="GP24" si="390">SQRT(GP23)*10</f>
        <v>191.18936968858773</v>
      </c>
      <c r="GQ24" s="38">
        <f t="shared" si="383"/>
        <v>167.37830998158364</v>
      </c>
      <c r="GR24" s="38">
        <f t="shared" ref="GR24" si="391">SQRT(GR23)*10</f>
        <v>157.99609202864821</v>
      </c>
      <c r="GS24" s="38">
        <f>SQRT(GS23)*10</f>
        <v>192.01276038365302</v>
      </c>
      <c r="GT24" s="38">
        <f t="shared" ref="GT24" si="392">SQRT(GT23)*10</f>
        <v>144.06045758102675</v>
      </c>
      <c r="GU24" s="38">
        <f t="shared" si="383"/>
        <v>103.59901101118923</v>
      </c>
      <c r="GV24" s="38">
        <f t="shared" ref="GV24" si="393">SQRT(GV23)*10</f>
        <v>90.300217312342212</v>
      </c>
      <c r="GW24" s="38">
        <f t="shared" si="383"/>
        <v>99.473163720955583</v>
      </c>
      <c r="GX24" s="38">
        <f t="shared" ref="GX24" si="394">SQRT(GX23)*10</f>
        <v>136.48581749902948</v>
      </c>
      <c r="GY24" s="38">
        <f t="shared" si="383"/>
        <v>136.48581749902948</v>
      </c>
      <c r="GZ24" s="38">
        <f t="shared" ref="GZ24" si="395">SQRT(GZ23)*10</f>
        <v>134.84717846587927</v>
      </c>
      <c r="HA24" s="38">
        <f t="shared" si="383"/>
        <v>139.11694497310529</v>
      </c>
      <c r="HB24" s="38">
        <f t="shared" ref="HB24" si="396">SQRT(HB23)*10</f>
        <v>122.46847240452381</v>
      </c>
      <c r="HC24" s="38">
        <f t="shared" si="383"/>
        <v>142.38513454215217</v>
      </c>
      <c r="HD24" s="38">
        <f t="shared" ref="HD24" si="397">SQRT(HD23)*10</f>
        <v>133.7837103596575</v>
      </c>
      <c r="HE24" s="38">
        <f t="shared" ref="HE24" si="398">SQRT(HE23)*10</f>
        <v>137.24073686036957</v>
      </c>
      <c r="HF24" s="38">
        <f t="shared" si="383"/>
        <v>132.8670111564291</v>
      </c>
      <c r="HG24" s="38">
        <f t="shared" si="383"/>
        <v>167.97960602923195</v>
      </c>
      <c r="HH24" s="38">
        <f t="shared" ref="HH24" si="399">SQRT(HH23)*10</f>
        <v>168.21105824536659</v>
      </c>
      <c r="HI24" s="38">
        <f t="shared" si="383"/>
        <v>159.28512583638295</v>
      </c>
      <c r="HJ24" s="38">
        <f t="shared" ref="HJ24" si="400">SQRT(HJ23)*10</f>
        <v>158.01711000098965</v>
      </c>
      <c r="HK24" s="38">
        <f t="shared" si="383"/>
        <v>145.92082798920208</v>
      </c>
      <c r="HL24" s="38"/>
      <c r="HM24" s="38">
        <f t="shared" si="383"/>
        <v>156.10309895565675</v>
      </c>
      <c r="HN24" s="38">
        <f t="shared" si="383"/>
        <v>135.68485981900784</v>
      </c>
      <c r="HO24" s="38">
        <f t="shared" si="383"/>
        <v>119.16073819718891</v>
      </c>
      <c r="HP24" s="38">
        <f t="shared" si="383"/>
        <v>144.5788116417402</v>
      </c>
      <c r="HQ24" s="38">
        <f t="shared" ref="HQ24" si="401">SQRT(HQ23)*10</f>
        <v>145.54204420378341</v>
      </c>
      <c r="HR24" s="38">
        <f t="shared" si="383"/>
        <v>159.27631164249601</v>
      </c>
      <c r="HS24" s="38">
        <f t="shared" si="383"/>
        <v>133.77970806241214</v>
      </c>
      <c r="HT24" s="38">
        <f t="shared" si="383"/>
        <v>134.12614464496724</v>
      </c>
      <c r="HU24" s="38">
        <f t="shared" si="383"/>
        <v>174.22869950338185</v>
      </c>
      <c r="HV24" s="38">
        <f t="shared" si="383"/>
        <v>174.87353875591265</v>
      </c>
      <c r="HW24" s="38">
        <f t="shared" si="383"/>
        <v>154.08876706005555</v>
      </c>
      <c r="HX24" s="38">
        <f t="shared" si="383"/>
        <v>216.84482325280794</v>
      </c>
      <c r="HY24" s="38">
        <f t="shared" si="383"/>
        <v>184.50986837894177</v>
      </c>
      <c r="HZ24" s="38">
        <f t="shared" ref="HZ24:JI24" si="402">SQRT(HZ23)*10</f>
        <v>220.82775980000875</v>
      </c>
      <c r="IA24" s="38">
        <f t="shared" si="402"/>
        <v>202.81038510203729</v>
      </c>
      <c r="IB24" s="38">
        <f t="shared" si="402"/>
        <v>161.07325655410267</v>
      </c>
      <c r="IC24" s="38">
        <f t="shared" si="402"/>
        <v>154.50322000582278</v>
      </c>
      <c r="ID24" s="38">
        <f t="shared" si="402"/>
        <v>205.38701383180171</v>
      </c>
      <c r="IE24" s="38">
        <f t="shared" si="402"/>
        <v>131.35263887175196</v>
      </c>
      <c r="IF24" s="38">
        <f t="shared" ref="IF24:IH24" si="403">SQRT(IF23)*10</f>
        <v>134.1247845527638</v>
      </c>
      <c r="IG24" s="38">
        <f t="shared" ref="IG24" si="404">SQRT(IG23)*10</f>
        <v>131.38045846683951</v>
      </c>
      <c r="IH24" s="38">
        <f t="shared" si="403"/>
        <v>127.3277565934807</v>
      </c>
      <c r="II24" s="38">
        <f t="shared" si="402"/>
        <v>147.35046253382785</v>
      </c>
      <c r="IJ24" s="38">
        <f t="shared" ref="IJ24" si="405">SQRT(IJ23)*10</f>
        <v>157.37704245199726</v>
      </c>
      <c r="IK24" s="38">
        <f t="shared" si="402"/>
        <v>144.48156705501646</v>
      </c>
      <c r="IL24" s="38">
        <f t="shared" si="402"/>
        <v>131.83959900315028</v>
      </c>
      <c r="IM24" s="38">
        <f t="shared" ref="IM24" si="406">SQRT(IM23)*10</f>
        <v>135.41611446893253</v>
      </c>
      <c r="IN24" s="38">
        <f t="shared" si="402"/>
        <v>136.37975298921509</v>
      </c>
      <c r="IO24" s="38">
        <f t="shared" ref="IO24" si="407">SQRT(IO23)*10</f>
        <v>137.54761966077356</v>
      </c>
      <c r="IP24" s="38">
        <f t="shared" si="402"/>
        <v>147.99627313956836</v>
      </c>
      <c r="IQ24" s="38">
        <f t="shared" ref="IQ24" si="408">SQRT(IQ23)*10</f>
        <v>157.39061367767033</v>
      </c>
      <c r="IR24" s="38">
        <f t="shared" si="402"/>
        <v>109.37720489169592</v>
      </c>
      <c r="IS24" s="38">
        <f t="shared" ref="IS24" si="409">SQRT(IS23)*10</f>
        <v>106.71578869209188</v>
      </c>
      <c r="IT24" s="38">
        <f t="shared" si="402"/>
        <v>104.42157238607101</v>
      </c>
      <c r="IU24" s="38">
        <f t="shared" ref="IU24" si="410">SQRT(IU23)*10</f>
        <v>90.103471737606711</v>
      </c>
      <c r="IV24" s="38">
        <f t="shared" si="402"/>
        <v>168.182421011868</v>
      </c>
      <c r="IW24" s="38">
        <f t="shared" ref="IW24" si="411">SQRT(IW23)*10</f>
        <v>116.12207897202994</v>
      </c>
      <c r="IX24" s="38">
        <f t="shared" si="402"/>
        <v>120.29603160082799</v>
      </c>
      <c r="IY24" s="38">
        <f t="shared" ref="IY24" si="412">SQRT(IY23)*10</f>
        <v>106.56462855387977</v>
      </c>
      <c r="IZ24" s="38">
        <f t="shared" si="402"/>
        <v>127.62473065437497</v>
      </c>
      <c r="JA24" s="38">
        <f t="shared" ref="JA24" si="413">SQRT(JA23)*10</f>
        <v>130.54066015281518</v>
      </c>
      <c r="JB24" s="38">
        <f t="shared" si="402"/>
        <v>159.41370078802794</v>
      </c>
      <c r="JC24" s="38">
        <f t="shared" ref="JC24" si="414">SQRT(JC23)*10</f>
        <v>160.09453089354383</v>
      </c>
      <c r="JD24" s="38">
        <f t="shared" si="402"/>
        <v>134.28010048023967</v>
      </c>
      <c r="JE24" s="38">
        <f t="shared" ref="JE24" si="415">SQRT(JE23)*10</f>
        <v>133.08209261014036</v>
      </c>
      <c r="JF24" s="38">
        <f t="shared" si="402"/>
        <v>163.57018399133565</v>
      </c>
      <c r="JG24" s="38">
        <f t="shared" ref="JG24" si="416">SQRT(JG23)*10</f>
        <v>159.5378994747023</v>
      </c>
      <c r="JH24" s="38">
        <f t="shared" ref="JH24" si="417">SQRT(JH23)*10</f>
        <v>134.03545740292029</v>
      </c>
      <c r="JI24" s="38">
        <f t="shared" si="402"/>
        <v>193.06236155713819</v>
      </c>
      <c r="JJ24" s="40"/>
      <c r="JK24" s="38">
        <f t="shared" ref="JK24:JM24" si="418">SQRT(JK23)*10</f>
        <v>248.8396739557777</v>
      </c>
      <c r="JL24" s="38">
        <f t="shared" si="418"/>
        <v>327.3492113211579</v>
      </c>
      <c r="JM24" s="38">
        <f t="shared" si="418"/>
        <v>267.8184193025964</v>
      </c>
      <c r="JN24" s="38">
        <f t="shared" ref="JN24:KB24" si="419">SQRT(JN23)*10</f>
        <v>361.71771620477807</v>
      </c>
      <c r="JO24" s="38" t="e">
        <f t="shared" si="419"/>
        <v>#DIV/0!</v>
      </c>
      <c r="JP24" s="38" t="e">
        <f t="shared" si="419"/>
        <v>#DIV/0!</v>
      </c>
      <c r="JQ24" s="38" t="e">
        <f t="shared" si="419"/>
        <v>#DIV/0!</v>
      </c>
      <c r="JR24" s="38" t="e">
        <f t="shared" si="419"/>
        <v>#DIV/0!</v>
      </c>
      <c r="JS24" s="38" t="e">
        <f t="shared" si="419"/>
        <v>#DIV/0!</v>
      </c>
      <c r="JT24" s="38" t="e">
        <f t="shared" si="419"/>
        <v>#DIV/0!</v>
      </c>
      <c r="JU24" s="38" t="e">
        <f t="shared" si="419"/>
        <v>#DIV/0!</v>
      </c>
      <c r="JV24" s="38" t="e">
        <f t="shared" si="419"/>
        <v>#DIV/0!</v>
      </c>
      <c r="JW24" s="38" t="e">
        <f t="shared" si="419"/>
        <v>#DIV/0!</v>
      </c>
      <c r="JX24" s="38" t="e">
        <f t="shared" si="419"/>
        <v>#DIV/0!</v>
      </c>
      <c r="JY24" s="38" t="e">
        <f t="shared" si="419"/>
        <v>#DIV/0!</v>
      </c>
      <c r="JZ24" s="38" t="e">
        <f t="shared" si="419"/>
        <v>#DIV/0!</v>
      </c>
      <c r="KA24" s="38" t="e">
        <f t="shared" si="419"/>
        <v>#DIV/0!</v>
      </c>
      <c r="KB24" s="38" t="e">
        <f t="shared" si="419"/>
        <v>#DIV/0!</v>
      </c>
    </row>
    <row r="25" spans="1:288" x14ac:dyDescent="0.25">
      <c r="A25" s="11"/>
      <c r="JJ25" s="71"/>
    </row>
    <row r="26" spans="1:288" s="3" customFormat="1" x14ac:dyDescent="0.25">
      <c r="A26" s="12" t="s">
        <v>16</v>
      </c>
      <c r="B26" s="128" t="s">
        <v>1462</v>
      </c>
      <c r="C26" s="128" t="s">
        <v>1462</v>
      </c>
      <c r="D26" s="3" t="s">
        <v>1574</v>
      </c>
      <c r="E26" s="128" t="s">
        <v>1462</v>
      </c>
      <c r="F26" s="128" t="s">
        <v>1514</v>
      </c>
      <c r="G26" s="127" t="s">
        <v>1515</v>
      </c>
      <c r="H26" s="128" t="s">
        <v>1594</v>
      </c>
      <c r="I26" s="128" t="s">
        <v>1514</v>
      </c>
      <c r="J26" s="128" t="s">
        <v>1514</v>
      </c>
      <c r="K26" s="3" t="s">
        <v>1576</v>
      </c>
      <c r="L26" s="3" t="s">
        <v>1576</v>
      </c>
      <c r="M26" s="196" t="s">
        <v>1577</v>
      </c>
      <c r="N26" s="127" t="s">
        <v>1515</v>
      </c>
      <c r="O26" s="128" t="s">
        <v>1564</v>
      </c>
      <c r="P26" s="14"/>
      <c r="Q26" s="128" t="s">
        <v>1540</v>
      </c>
      <c r="R26" s="150" t="s">
        <v>1564</v>
      </c>
      <c r="S26" s="127" t="s">
        <v>1578</v>
      </c>
      <c r="T26" s="127" t="s">
        <v>1515</v>
      </c>
      <c r="U26" s="128" t="s">
        <v>1579</v>
      </c>
      <c r="V26" s="128" t="s">
        <v>1514</v>
      </c>
      <c r="W26" s="127" t="s">
        <v>1578</v>
      </c>
      <c r="X26" s="128" t="s">
        <v>1514</v>
      </c>
      <c r="Y26" s="128" t="s">
        <v>1514</v>
      </c>
      <c r="Z26" s="125" t="s">
        <v>1513</v>
      </c>
      <c r="AA26" s="3" t="s">
        <v>1580</v>
      </c>
      <c r="AB26" s="3" t="s">
        <v>1580</v>
      </c>
      <c r="AC26" s="127" t="s">
        <v>1578</v>
      </c>
      <c r="AD26" s="125" t="s">
        <v>1513</v>
      </c>
      <c r="AE26" s="125" t="s">
        <v>1513</v>
      </c>
      <c r="AF26" s="128" t="s">
        <v>1579</v>
      </c>
      <c r="AG26" s="127" t="s">
        <v>1578</v>
      </c>
      <c r="AH26" s="125" t="s">
        <v>1513</v>
      </c>
      <c r="AI26" s="128" t="s">
        <v>1514</v>
      </c>
      <c r="AJ26" s="128" t="s">
        <v>1579</v>
      </c>
      <c r="AK26" s="3" t="s">
        <v>1581</v>
      </c>
      <c r="AL26" s="125" t="s">
        <v>1513</v>
      </c>
      <c r="AM26" s="127" t="s">
        <v>1578</v>
      </c>
      <c r="AN26" s="3" t="s">
        <v>1582</v>
      </c>
      <c r="AO26" s="128" t="s">
        <v>1514</v>
      </c>
      <c r="AP26" s="128" t="s">
        <v>1514</v>
      </c>
      <c r="AQ26" s="3" t="s">
        <v>1581</v>
      </c>
      <c r="AR26" s="128" t="s">
        <v>1514</v>
      </c>
      <c r="AS26" s="128" t="s">
        <v>1514</v>
      </c>
      <c r="AT26" s="3" t="s">
        <v>1583</v>
      </c>
      <c r="AU26" s="150" t="s">
        <v>1540</v>
      </c>
      <c r="AV26" s="150" t="s">
        <v>1540</v>
      </c>
      <c r="AW26" s="125" t="s">
        <v>1603</v>
      </c>
      <c r="AX26" s="125" t="s">
        <v>1603</v>
      </c>
      <c r="AY26" s="128" t="s">
        <v>1514</v>
      </c>
      <c r="AZ26" s="128" t="s">
        <v>1514</v>
      </c>
      <c r="BA26" s="3" t="s">
        <v>1575</v>
      </c>
      <c r="BB26" s="150" t="s">
        <v>1503</v>
      </c>
      <c r="BC26" s="150" t="s">
        <v>1540</v>
      </c>
      <c r="BD26" s="150" t="s">
        <v>1540</v>
      </c>
      <c r="BE26" s="150" t="s">
        <v>1503</v>
      </c>
      <c r="BF26" s="150" t="s">
        <v>1540</v>
      </c>
      <c r="BG26" s="150" t="s">
        <v>1540</v>
      </c>
      <c r="BH26" s="150" t="s">
        <v>1540</v>
      </c>
      <c r="BI26" s="14"/>
      <c r="BJ26" s="150" t="s">
        <v>1540</v>
      </c>
      <c r="BK26" s="150" t="s">
        <v>1540</v>
      </c>
      <c r="BL26" s="150" t="s">
        <v>1540</v>
      </c>
      <c r="BM26" s="150" t="s">
        <v>1584</v>
      </c>
      <c r="BN26" s="128" t="s">
        <v>1579</v>
      </c>
      <c r="BO26" s="128" t="s">
        <v>1579</v>
      </c>
      <c r="BP26" s="125" t="s">
        <v>1580</v>
      </c>
      <c r="BQ26" s="125" t="s">
        <v>1513</v>
      </c>
      <c r="BR26" s="125" t="s">
        <v>1661</v>
      </c>
      <c r="BS26" s="125" t="s">
        <v>1585</v>
      </c>
      <c r="BT26" s="125" t="s">
        <v>1585</v>
      </c>
      <c r="BU26" s="125" t="s">
        <v>1585</v>
      </c>
      <c r="BV26" s="125" t="s">
        <v>1585</v>
      </c>
      <c r="BW26" s="128" t="s">
        <v>1514</v>
      </c>
      <c r="BX26" s="128" t="s">
        <v>1514</v>
      </c>
      <c r="BY26" s="127" t="s">
        <v>1557</v>
      </c>
      <c r="BZ26" s="150" t="s">
        <v>1564</v>
      </c>
      <c r="CA26" s="150" t="s">
        <v>1564</v>
      </c>
      <c r="CB26" s="150" t="s">
        <v>1564</v>
      </c>
      <c r="CC26" s="150" t="s">
        <v>1564</v>
      </c>
      <c r="CD26" s="150" t="s">
        <v>1540</v>
      </c>
      <c r="CE26" s="150" t="s">
        <v>1564</v>
      </c>
      <c r="CF26" s="150" t="s">
        <v>1540</v>
      </c>
      <c r="CG26" s="150" t="s">
        <v>1564</v>
      </c>
      <c r="CH26" s="150" t="s">
        <v>1564</v>
      </c>
      <c r="CI26" s="150" t="s">
        <v>1512</v>
      </c>
      <c r="CJ26" s="150" t="s">
        <v>1540</v>
      </c>
      <c r="CK26" s="150" t="s">
        <v>1564</v>
      </c>
      <c r="CL26" s="150" t="s">
        <v>1564</v>
      </c>
      <c r="CM26" s="150" t="s">
        <v>1540</v>
      </c>
      <c r="CN26" s="128" t="s">
        <v>1462</v>
      </c>
      <c r="CO26" s="128" t="s">
        <v>1462</v>
      </c>
      <c r="CP26" s="128" t="s">
        <v>1586</v>
      </c>
      <c r="CQ26" s="128" t="s">
        <v>1462</v>
      </c>
      <c r="CR26" s="128" t="s">
        <v>1462</v>
      </c>
      <c r="CS26" s="127" t="s">
        <v>1515</v>
      </c>
      <c r="CT26" s="125" t="s">
        <v>1558</v>
      </c>
      <c r="CU26" s="125" t="s">
        <v>1637</v>
      </c>
      <c r="CV26" s="128" t="s">
        <v>1579</v>
      </c>
      <c r="CW26" s="128" t="s">
        <v>1579</v>
      </c>
      <c r="CX26" s="128" t="s">
        <v>1586</v>
      </c>
      <c r="CY26" s="128" t="s">
        <v>1586</v>
      </c>
      <c r="CZ26" s="128" t="s">
        <v>1586</v>
      </c>
      <c r="DA26" s="128" t="s">
        <v>1586</v>
      </c>
      <c r="DB26" s="150" t="s">
        <v>1503</v>
      </c>
      <c r="DC26" s="150" t="s">
        <v>1503</v>
      </c>
      <c r="DD26" s="14"/>
      <c r="DE26" s="150" t="s">
        <v>1503</v>
      </c>
      <c r="DF26" s="150" t="s">
        <v>1503</v>
      </c>
      <c r="DG26" s="150" t="s">
        <v>1503</v>
      </c>
      <c r="DH26" s="196" t="s">
        <v>1587</v>
      </c>
      <c r="DI26" s="196" t="s">
        <v>1683</v>
      </c>
      <c r="DJ26" s="125" t="s">
        <v>1513</v>
      </c>
      <c r="DK26" s="125" t="s">
        <v>1513</v>
      </c>
      <c r="DL26" s="125" t="s">
        <v>1585</v>
      </c>
      <c r="DM26" s="128" t="s">
        <v>1605</v>
      </c>
      <c r="DN26" s="128" t="s">
        <v>1513</v>
      </c>
      <c r="DO26" s="125" t="s">
        <v>1585</v>
      </c>
      <c r="DP26" s="125" t="s">
        <v>1585</v>
      </c>
      <c r="DQ26" s="125" t="s">
        <v>1585</v>
      </c>
      <c r="DR26" s="125" t="s">
        <v>1513</v>
      </c>
      <c r="DS26" s="150" t="s">
        <v>1540</v>
      </c>
      <c r="DT26" s="150" t="s">
        <v>1540</v>
      </c>
      <c r="DU26" s="150" t="s">
        <v>1540</v>
      </c>
      <c r="DV26" s="150" t="s">
        <v>1503</v>
      </c>
      <c r="DW26" s="150" t="s">
        <v>1540</v>
      </c>
      <c r="DX26" s="150" t="s">
        <v>1540</v>
      </c>
      <c r="DY26" s="150" t="s">
        <v>1540</v>
      </c>
      <c r="DZ26" s="128" t="s">
        <v>1579</v>
      </c>
      <c r="EA26" s="128" t="s">
        <v>1579</v>
      </c>
      <c r="EB26" s="128" t="s">
        <v>1514</v>
      </c>
      <c r="EC26" s="128" t="s">
        <v>1581</v>
      </c>
      <c r="ED26" s="128" t="s">
        <v>1609</v>
      </c>
      <c r="EE26" s="125" t="s">
        <v>1603</v>
      </c>
      <c r="EF26" s="127" t="s">
        <v>1515</v>
      </c>
      <c r="EG26" s="127" t="s">
        <v>1598</v>
      </c>
      <c r="EH26" s="128" t="s">
        <v>1462</v>
      </c>
      <c r="EI26" s="128" t="s">
        <v>1574</v>
      </c>
      <c r="EJ26" s="127" t="s">
        <v>1515</v>
      </c>
      <c r="EK26" s="196" t="s">
        <v>1587</v>
      </c>
      <c r="EL26" s="128" t="s">
        <v>1462</v>
      </c>
      <c r="EM26" s="127" t="s">
        <v>1515</v>
      </c>
      <c r="EN26" s="127" t="s">
        <v>1515</v>
      </c>
      <c r="EO26" s="127" t="s">
        <v>1515</v>
      </c>
      <c r="EP26" s="127" t="s">
        <v>1598</v>
      </c>
      <c r="EQ26" s="127" t="s">
        <v>1515</v>
      </c>
      <c r="ER26" s="128" t="s">
        <v>1711</v>
      </c>
      <c r="ES26" s="125" t="s">
        <v>1513</v>
      </c>
      <c r="ET26" s="128" t="s">
        <v>1514</v>
      </c>
      <c r="EU26" s="128" t="s">
        <v>1581</v>
      </c>
      <c r="EV26" s="128" t="s">
        <v>1594</v>
      </c>
      <c r="EW26" s="127" t="s">
        <v>1515</v>
      </c>
      <c r="EX26" s="128" t="s">
        <v>1579</v>
      </c>
      <c r="EY26" s="128" t="s">
        <v>1579</v>
      </c>
      <c r="EZ26" s="125" t="s">
        <v>1585</v>
      </c>
      <c r="FA26" s="128" t="s">
        <v>1514</v>
      </c>
      <c r="FB26" s="128" t="s">
        <v>1580</v>
      </c>
      <c r="FC26" s="125" t="s">
        <v>1603</v>
      </c>
      <c r="FD26" s="125" t="s">
        <v>1603</v>
      </c>
      <c r="FE26" s="125" t="s">
        <v>1513</v>
      </c>
      <c r="FF26" s="125" t="s">
        <v>1513</v>
      </c>
      <c r="FG26" s="125" t="s">
        <v>1585</v>
      </c>
      <c r="FH26" s="128" t="s">
        <v>1514</v>
      </c>
      <c r="FI26" s="128" t="s">
        <v>1586</v>
      </c>
      <c r="FJ26" s="128" t="s">
        <v>1514</v>
      </c>
      <c r="FK26" s="128" t="s">
        <v>1514</v>
      </c>
      <c r="FL26" s="3" t="s">
        <v>1575</v>
      </c>
      <c r="FM26" s="3" t="s">
        <v>1575</v>
      </c>
      <c r="FN26" s="128" t="s">
        <v>1514</v>
      </c>
      <c r="FO26" s="128" t="s">
        <v>1514</v>
      </c>
      <c r="FP26" s="14" t="s">
        <v>1742</v>
      </c>
      <c r="FQ26" s="14" t="s">
        <v>1741</v>
      </c>
      <c r="FR26" s="125" t="s">
        <v>1585</v>
      </c>
      <c r="FS26" s="125" t="s">
        <v>1585</v>
      </c>
      <c r="FT26" s="3" t="s">
        <v>1588</v>
      </c>
      <c r="FU26" s="125" t="s">
        <v>1610</v>
      </c>
      <c r="FV26" s="128" t="s">
        <v>1579</v>
      </c>
      <c r="FW26" s="128" t="s">
        <v>1579</v>
      </c>
      <c r="FX26" s="14" t="s">
        <v>1575</v>
      </c>
      <c r="FY26" s="128" t="s">
        <v>1514</v>
      </c>
      <c r="FZ26" s="127" t="s">
        <v>1515</v>
      </c>
      <c r="GA26" s="128" t="s">
        <v>1514</v>
      </c>
      <c r="GB26" s="128" t="s">
        <v>1514</v>
      </c>
      <c r="GC26" s="128" t="s">
        <v>1575</v>
      </c>
      <c r="GD26" s="128" t="s">
        <v>1575</v>
      </c>
      <c r="GE26" s="127" t="s">
        <v>1599</v>
      </c>
      <c r="GF26" s="127" t="s">
        <v>1594</v>
      </c>
      <c r="GG26" s="128" t="s">
        <v>1579</v>
      </c>
      <c r="GH26" s="128" t="s">
        <v>1579</v>
      </c>
      <c r="GI26" s="128" t="s">
        <v>1579</v>
      </c>
      <c r="GJ26" s="128" t="s">
        <v>1579</v>
      </c>
      <c r="GK26" s="128" t="s">
        <v>1579</v>
      </c>
      <c r="GL26" s="128" t="s">
        <v>1514</v>
      </c>
      <c r="GM26" s="128" t="s">
        <v>1514</v>
      </c>
      <c r="GN26" s="14" t="s">
        <v>1581</v>
      </c>
      <c r="GO26" s="128" t="s">
        <v>1579</v>
      </c>
      <c r="GP26" s="128" t="s">
        <v>1588</v>
      </c>
      <c r="GQ26" s="128" t="s">
        <v>1579</v>
      </c>
      <c r="GR26" s="125" t="s">
        <v>1585</v>
      </c>
      <c r="GS26" s="126" t="s">
        <v>1589</v>
      </c>
      <c r="GT26" s="127" t="s">
        <v>1515</v>
      </c>
      <c r="GU26" s="150" t="s">
        <v>1540</v>
      </c>
      <c r="GV26" s="150" t="s">
        <v>1540</v>
      </c>
      <c r="GW26" s="150" t="s">
        <v>1564</v>
      </c>
      <c r="GX26" s="128" t="s">
        <v>1597</v>
      </c>
      <c r="GY26" s="128" t="s">
        <v>1597</v>
      </c>
      <c r="GZ26" s="128" t="s">
        <v>1780</v>
      </c>
      <c r="HA26" s="128" t="s">
        <v>1576</v>
      </c>
      <c r="HB26" s="125" t="s">
        <v>568</v>
      </c>
      <c r="HC26" s="128" t="s">
        <v>1835</v>
      </c>
      <c r="HD26" s="125" t="s">
        <v>1558</v>
      </c>
      <c r="HE26" s="194" t="s">
        <v>1786</v>
      </c>
      <c r="HF26" s="128" t="s">
        <v>1462</v>
      </c>
      <c r="HG26" s="127" t="s">
        <v>1515</v>
      </c>
      <c r="HH26" s="127" t="s">
        <v>1515</v>
      </c>
      <c r="HI26" s="3" t="s">
        <v>1575</v>
      </c>
      <c r="HJ26" s="128" t="s">
        <v>1791</v>
      </c>
      <c r="HK26" s="128" t="s">
        <v>1462</v>
      </c>
      <c r="HL26" s="128"/>
      <c r="HM26" s="127" t="s">
        <v>1515</v>
      </c>
      <c r="HN26" s="128" t="s">
        <v>1514</v>
      </c>
      <c r="HO26" s="127" t="s">
        <v>1590</v>
      </c>
      <c r="HP26" s="127" t="s">
        <v>1557</v>
      </c>
      <c r="HQ26" s="14" t="s">
        <v>1796</v>
      </c>
      <c r="HR26" s="128" t="s">
        <v>1462</v>
      </c>
      <c r="HS26" s="128" t="s">
        <v>1462</v>
      </c>
      <c r="HT26" s="127" t="s">
        <v>1602</v>
      </c>
      <c r="HU26" s="127" t="s">
        <v>1557</v>
      </c>
      <c r="HV26" s="196" t="s">
        <v>1577</v>
      </c>
      <c r="HW26" s="127" t="s">
        <v>1515</v>
      </c>
      <c r="HX26" s="127" t="s">
        <v>1557</v>
      </c>
      <c r="HY26" s="127" t="s">
        <v>1557</v>
      </c>
      <c r="HZ26" s="127" t="s">
        <v>1515</v>
      </c>
      <c r="IA26" s="127" t="s">
        <v>1557</v>
      </c>
      <c r="IB26" s="128" t="s">
        <v>1462</v>
      </c>
      <c r="IC26" s="128" t="s">
        <v>1462</v>
      </c>
      <c r="ID26" s="127" t="s">
        <v>1515</v>
      </c>
      <c r="IE26" s="128" t="s">
        <v>1514</v>
      </c>
      <c r="IF26" s="3" t="s">
        <v>1580</v>
      </c>
      <c r="IG26" s="125" t="s">
        <v>1513</v>
      </c>
      <c r="IH26" s="125" t="s">
        <v>1513</v>
      </c>
      <c r="II26" s="127" t="s">
        <v>1600</v>
      </c>
      <c r="IJ26" s="127" t="s">
        <v>1600</v>
      </c>
      <c r="IK26" s="128" t="s">
        <v>1579</v>
      </c>
      <c r="IL26" s="128" t="s">
        <v>1514</v>
      </c>
      <c r="IM26" s="128" t="s">
        <v>1514</v>
      </c>
      <c r="IN26" s="128" t="s">
        <v>1514</v>
      </c>
      <c r="IO26" s="128" t="s">
        <v>1514</v>
      </c>
      <c r="IP26" s="127" t="s">
        <v>1600</v>
      </c>
      <c r="IQ26" s="128" t="s">
        <v>1791</v>
      </c>
      <c r="IR26" s="150" t="s">
        <v>1564</v>
      </c>
      <c r="IS26" s="150" t="s">
        <v>1540</v>
      </c>
      <c r="IT26" s="150" t="s">
        <v>1564</v>
      </c>
      <c r="IU26" s="150" t="s">
        <v>1623</v>
      </c>
      <c r="IV26" s="196" t="s">
        <v>1587</v>
      </c>
      <c r="IW26" s="14"/>
      <c r="IX26" s="3" t="s">
        <v>1591</v>
      </c>
      <c r="IY26" s="3" t="s">
        <v>1503</v>
      </c>
      <c r="IZ26" s="125" t="s">
        <v>1603</v>
      </c>
      <c r="JA26" s="125" t="s">
        <v>1580</v>
      </c>
      <c r="JB26" s="128" t="s">
        <v>1579</v>
      </c>
      <c r="JC26" s="128" t="s">
        <v>1579</v>
      </c>
      <c r="JD26" s="128" t="s">
        <v>1609</v>
      </c>
      <c r="JE26" s="128" t="s">
        <v>1609</v>
      </c>
      <c r="JF26" s="127" t="s">
        <v>1601</v>
      </c>
      <c r="JG26" s="14" t="s">
        <v>1597</v>
      </c>
      <c r="JH26" s="3" t="s">
        <v>1580</v>
      </c>
      <c r="JI26" s="127" t="s">
        <v>1557</v>
      </c>
      <c r="JJ26" s="72"/>
      <c r="JK26" s="196" t="s">
        <v>1592</v>
      </c>
      <c r="JL26" s="196" t="s">
        <v>1593</v>
      </c>
      <c r="JM26" s="126" t="s">
        <v>1589</v>
      </c>
    </row>
    <row r="27" spans="1:288" ht="76.5" x14ac:dyDescent="0.25">
      <c r="A27" s="13" t="s">
        <v>75</v>
      </c>
      <c r="B27" s="9" t="s">
        <v>340</v>
      </c>
      <c r="G27" s="195" t="s">
        <v>467</v>
      </c>
      <c r="H27" s="194" t="s">
        <v>445</v>
      </c>
      <c r="I27" s="194" t="s">
        <v>451</v>
      </c>
      <c r="J27" s="16"/>
      <c r="K27" s="199" t="s">
        <v>1612</v>
      </c>
      <c r="L27" s="16"/>
      <c r="M27" s="197" t="s">
        <v>517</v>
      </c>
      <c r="N27" s="195" t="s">
        <v>509</v>
      </c>
      <c r="R27" s="191" t="s">
        <v>565</v>
      </c>
      <c r="S27" s="195" t="s">
        <v>465</v>
      </c>
      <c r="W27" s="9" t="s">
        <v>429</v>
      </c>
      <c r="AB27" s="9" t="s">
        <v>380</v>
      </c>
      <c r="AC27" s="195" t="s">
        <v>470</v>
      </c>
      <c r="AJ27" s="194" t="s">
        <v>374</v>
      </c>
      <c r="AM27" s="194" t="s">
        <v>374</v>
      </c>
      <c r="AP27" s="194" t="s">
        <v>1595</v>
      </c>
      <c r="AS27" s="194" t="s">
        <v>1596</v>
      </c>
      <c r="AW27" s="199" t="s">
        <v>379</v>
      </c>
      <c r="AX27" s="199"/>
      <c r="AY27" s="194" t="s">
        <v>374</v>
      </c>
      <c r="AZ27" s="16"/>
      <c r="BA27" s="199" t="s">
        <v>1612</v>
      </c>
      <c r="BP27" s="199" t="s">
        <v>379</v>
      </c>
      <c r="BQ27" s="199" t="s">
        <v>379</v>
      </c>
      <c r="BR27" s="16"/>
      <c r="BS27" s="199" t="s">
        <v>556</v>
      </c>
      <c r="BT27" s="16"/>
      <c r="BU27" s="191" t="s">
        <v>1604</v>
      </c>
      <c r="BY27" s="195" t="s">
        <v>483</v>
      </c>
      <c r="CN27" s="194" t="s">
        <v>377</v>
      </c>
      <c r="CO27" s="16"/>
      <c r="CQ27" s="194" t="s">
        <v>348</v>
      </c>
      <c r="CR27" s="16"/>
      <c r="CS27" s="195" t="s">
        <v>467</v>
      </c>
      <c r="CT27" s="199" t="s">
        <v>555</v>
      </c>
      <c r="CU27" s="16"/>
      <c r="CZ27" s="194" t="s">
        <v>417</v>
      </c>
      <c r="DA27" s="16"/>
      <c r="DG27" s="191" t="s">
        <v>559</v>
      </c>
      <c r="DH27" s="197" t="s">
        <v>518</v>
      </c>
      <c r="DI27" s="197"/>
      <c r="DJ27" s="194" t="s">
        <v>1607</v>
      </c>
      <c r="DK27" s="16"/>
      <c r="DL27" s="191" t="s">
        <v>1608</v>
      </c>
      <c r="DM27" s="194" t="s">
        <v>350</v>
      </c>
      <c r="DN27" s="16"/>
      <c r="DO27" s="194" t="s">
        <v>1607</v>
      </c>
      <c r="DP27" s="16"/>
      <c r="DQ27" s="191" t="s">
        <v>1611</v>
      </c>
      <c r="DR27" s="194" t="s">
        <v>1606</v>
      </c>
      <c r="DZ27" s="194" t="s">
        <v>339</v>
      </c>
      <c r="EA27" s="194"/>
      <c r="EB27" s="194" t="s">
        <v>339</v>
      </c>
      <c r="EC27" s="194"/>
      <c r="ED27" s="194" t="s">
        <v>429</v>
      </c>
      <c r="EE27" s="16"/>
      <c r="EF27" s="195" t="s">
        <v>467</v>
      </c>
      <c r="EG27" s="195" t="s">
        <v>481</v>
      </c>
      <c r="EH27" s="194" t="s">
        <v>374</v>
      </c>
      <c r="EI27" s="16"/>
      <c r="EJ27" s="195" t="s">
        <v>496</v>
      </c>
      <c r="EL27" s="194" t="s">
        <v>453</v>
      </c>
      <c r="EM27" s="195" t="s">
        <v>572</v>
      </c>
      <c r="EN27" s="195" t="s">
        <v>574</v>
      </c>
      <c r="EO27" s="195" t="s">
        <v>494</v>
      </c>
      <c r="EP27" s="195" t="s">
        <v>494</v>
      </c>
      <c r="EQ27" s="195" t="s">
        <v>494</v>
      </c>
      <c r="ER27" s="194" t="s">
        <v>553</v>
      </c>
      <c r="ES27" s="16"/>
      <c r="ET27" s="194" t="s">
        <v>400</v>
      </c>
      <c r="EU27" s="16"/>
      <c r="EV27" s="194" t="s">
        <v>429</v>
      </c>
      <c r="EW27" s="16"/>
      <c r="EX27" s="194" t="s">
        <v>374</v>
      </c>
      <c r="EY27" s="194" t="s">
        <v>374</v>
      </c>
      <c r="EZ27" s="16"/>
      <c r="FA27" s="194" t="s">
        <v>350</v>
      </c>
      <c r="FB27" s="16"/>
      <c r="FC27" s="199" t="s">
        <v>550</v>
      </c>
      <c r="FD27" s="16"/>
      <c r="FE27" s="194" t="s">
        <v>1613</v>
      </c>
      <c r="FF27" s="16"/>
      <c r="FG27" s="194" t="s">
        <v>1614</v>
      </c>
      <c r="FH27" s="194" t="s">
        <v>347</v>
      </c>
      <c r="FI27" s="194" t="s">
        <v>373</v>
      </c>
      <c r="FJ27" s="194" t="s">
        <v>431</v>
      </c>
      <c r="FK27" s="16"/>
      <c r="FL27" s="9" t="s">
        <v>497</v>
      </c>
      <c r="FN27" s="194" t="s">
        <v>442</v>
      </c>
      <c r="FO27" s="16"/>
      <c r="FP27" s="16" t="s">
        <v>339</v>
      </c>
      <c r="FQ27" s="16"/>
      <c r="FR27" s="199" t="s">
        <v>534</v>
      </c>
      <c r="FS27" s="16"/>
      <c r="FU27" s="199" t="s">
        <v>534</v>
      </c>
      <c r="FV27" s="194" t="s">
        <v>374</v>
      </c>
      <c r="FW27" s="16"/>
      <c r="FX27" s="194" t="s">
        <v>339</v>
      </c>
      <c r="FY27" s="16"/>
      <c r="FZ27" s="195" t="s">
        <v>467</v>
      </c>
      <c r="GA27" s="194" t="s">
        <v>374</v>
      </c>
      <c r="GB27" s="16"/>
      <c r="GC27" s="194" t="s">
        <v>338</v>
      </c>
      <c r="GD27" s="16"/>
      <c r="GE27" s="195" t="s">
        <v>467</v>
      </c>
      <c r="GF27" s="16"/>
      <c r="GG27" s="194" t="s">
        <v>339</v>
      </c>
      <c r="GH27" s="16"/>
      <c r="GI27" s="194" t="s">
        <v>338</v>
      </c>
      <c r="GJ27" s="16"/>
      <c r="GK27" s="194" t="s">
        <v>378</v>
      </c>
      <c r="GL27" s="194" t="s">
        <v>374</v>
      </c>
      <c r="GM27" s="194"/>
      <c r="GO27" s="194" t="s">
        <v>350</v>
      </c>
      <c r="GP27" s="16"/>
      <c r="GQ27" s="194" t="s">
        <v>350</v>
      </c>
      <c r="GR27" s="16"/>
      <c r="GS27" s="198" t="s">
        <v>522</v>
      </c>
      <c r="GT27" s="195" t="s">
        <v>1353</v>
      </c>
      <c r="GU27" s="191" t="s">
        <v>559</v>
      </c>
      <c r="GV27" s="16"/>
      <c r="GY27" s="194" t="s">
        <v>446</v>
      </c>
      <c r="GZ27" s="16"/>
      <c r="HA27" s="194" t="s">
        <v>340</v>
      </c>
      <c r="HB27" s="16"/>
      <c r="HC27" s="194" t="s">
        <v>400</v>
      </c>
      <c r="HD27" s="16"/>
      <c r="HE27" s="16"/>
      <c r="HF27" s="194" t="s">
        <v>400</v>
      </c>
      <c r="HG27" s="195" t="s">
        <v>1366</v>
      </c>
      <c r="HH27" s="16"/>
      <c r="HI27" s="9" t="s">
        <v>569</v>
      </c>
      <c r="HK27" s="194" t="s">
        <v>401</v>
      </c>
      <c r="HL27" s="194"/>
      <c r="HM27" s="195" t="s">
        <v>570</v>
      </c>
      <c r="HN27" s="194" t="s">
        <v>402</v>
      </c>
      <c r="HO27" s="195" t="s">
        <v>479</v>
      </c>
      <c r="HP27" s="195" t="s">
        <v>482</v>
      </c>
      <c r="HQ27" s="16"/>
      <c r="HS27" s="194" t="s">
        <v>413</v>
      </c>
      <c r="HT27" s="195" t="s">
        <v>572</v>
      </c>
      <c r="HU27" s="195" t="s">
        <v>509</v>
      </c>
      <c r="HV27" s="197" t="s">
        <v>517</v>
      </c>
      <c r="HW27" s="195" t="s">
        <v>511</v>
      </c>
      <c r="HX27" s="195" t="s">
        <v>465</v>
      </c>
      <c r="HY27" s="195" t="s">
        <v>467</v>
      </c>
      <c r="HZ27" s="195" t="s">
        <v>494</v>
      </c>
      <c r="IA27" s="195" t="s">
        <v>496</v>
      </c>
      <c r="IB27" s="194" t="s">
        <v>432</v>
      </c>
      <c r="IC27" s="194" t="s">
        <v>453</v>
      </c>
      <c r="ID27" s="195" t="s">
        <v>510</v>
      </c>
      <c r="IE27" s="194" t="s">
        <v>427</v>
      </c>
      <c r="II27" s="195" t="s">
        <v>467</v>
      </c>
      <c r="IJ27" s="16"/>
      <c r="IK27" s="194" t="s">
        <v>395</v>
      </c>
      <c r="IL27" s="194" t="s">
        <v>339</v>
      </c>
      <c r="IM27" s="16"/>
      <c r="IN27" s="194" t="s">
        <v>452</v>
      </c>
      <c r="IO27" s="16"/>
      <c r="IP27" s="195" t="s">
        <v>463</v>
      </c>
      <c r="IQ27" s="16"/>
      <c r="IR27" s="9" t="s">
        <v>566</v>
      </c>
      <c r="IT27" s="191" t="s">
        <v>559</v>
      </c>
      <c r="IU27" s="16"/>
      <c r="IV27" s="197" t="s">
        <v>519</v>
      </c>
      <c r="IW27" s="16"/>
      <c r="IX27" s="9" t="s">
        <v>562</v>
      </c>
      <c r="IZ27" s="199" t="s">
        <v>555</v>
      </c>
      <c r="JA27" s="16"/>
      <c r="JB27" s="194" t="s">
        <v>374</v>
      </c>
      <c r="JC27" s="16"/>
      <c r="JD27" s="194" t="s">
        <v>341</v>
      </c>
      <c r="JE27" s="16"/>
      <c r="JF27" s="195" t="s">
        <v>480</v>
      </c>
      <c r="JG27" s="16"/>
      <c r="JI27" s="195" t="s">
        <v>573</v>
      </c>
      <c r="JJ27" s="71"/>
      <c r="JK27" s="197" t="s">
        <v>516</v>
      </c>
      <c r="JL27" s="197" t="s">
        <v>516</v>
      </c>
      <c r="JM27" s="198" t="s">
        <v>1301</v>
      </c>
    </row>
    <row r="28" spans="1:288" ht="51" x14ac:dyDescent="0.25">
      <c r="A28" s="13" t="s">
        <v>342</v>
      </c>
      <c r="B28" s="9" t="s">
        <v>344</v>
      </c>
      <c r="H28" s="9" t="s">
        <v>397</v>
      </c>
      <c r="I28" s="9" t="s">
        <v>343</v>
      </c>
      <c r="R28" s="9" t="s">
        <v>564</v>
      </c>
      <c r="W28" s="9" t="s">
        <v>466</v>
      </c>
      <c r="AB28" s="9" t="s">
        <v>381</v>
      </c>
      <c r="AC28" s="9" t="s">
        <v>469</v>
      </c>
      <c r="AM28" s="9" t="s">
        <v>471</v>
      </c>
      <c r="AP28" s="9" t="s">
        <v>454</v>
      </c>
      <c r="AW28" s="9" t="s">
        <v>343</v>
      </c>
      <c r="AY28" s="9" t="s">
        <v>397</v>
      </c>
      <c r="BA28" s="9" t="s">
        <v>415</v>
      </c>
      <c r="BP28" s="9" t="s">
        <v>533</v>
      </c>
      <c r="BQ28" s="9" t="s">
        <v>538</v>
      </c>
      <c r="BS28" s="9" t="s">
        <v>343</v>
      </c>
      <c r="BU28" s="9" t="s">
        <v>537</v>
      </c>
      <c r="CN28" s="9" t="s">
        <v>376</v>
      </c>
      <c r="CQ28" s="9" t="s">
        <v>345</v>
      </c>
      <c r="CS28" s="9" t="s">
        <v>343</v>
      </c>
      <c r="CT28" s="9" t="s">
        <v>343</v>
      </c>
      <c r="CZ28" s="9" t="s">
        <v>416</v>
      </c>
      <c r="DG28" s="9" t="s">
        <v>560</v>
      </c>
      <c r="DJ28" s="9" t="s">
        <v>557</v>
      </c>
      <c r="DM28" s="9" t="s">
        <v>535</v>
      </c>
      <c r="DO28" s="9" t="s">
        <v>536</v>
      </c>
      <c r="DQ28" s="9" t="s">
        <v>537</v>
      </c>
      <c r="DR28" s="9" t="s">
        <v>428</v>
      </c>
      <c r="DZ28" s="9" t="s">
        <v>397</v>
      </c>
      <c r="EB28" s="9" t="s">
        <v>372</v>
      </c>
      <c r="ED28" s="9" t="s">
        <v>372</v>
      </c>
      <c r="EH28" s="9" t="s">
        <v>382</v>
      </c>
      <c r="EN28" s="9" t="s">
        <v>575</v>
      </c>
      <c r="ER28" s="9" t="s">
        <v>554</v>
      </c>
      <c r="ET28" s="9" t="s">
        <v>443</v>
      </c>
      <c r="EV28" s="9" t="s">
        <v>430</v>
      </c>
      <c r="EX28" s="9" t="s">
        <v>397</v>
      </c>
      <c r="EY28" s="9" t="s">
        <v>397</v>
      </c>
      <c r="FA28" s="9" t="s">
        <v>399</v>
      </c>
      <c r="FC28" s="9" t="s">
        <v>551</v>
      </c>
      <c r="FE28" s="9" t="s">
        <v>428</v>
      </c>
      <c r="FG28" s="9" t="s">
        <v>345</v>
      </c>
      <c r="FH28" s="9" t="s">
        <v>346</v>
      </c>
      <c r="FI28" s="9" t="s">
        <v>343</v>
      </c>
      <c r="FJ28" s="9" t="s">
        <v>343</v>
      </c>
      <c r="FL28" s="9" t="s">
        <v>376</v>
      </c>
      <c r="FN28" s="9" t="s">
        <v>372</v>
      </c>
      <c r="FP28" s="9" t="s">
        <v>414</v>
      </c>
      <c r="FR28" s="9" t="s">
        <v>397</v>
      </c>
      <c r="FU28" s="9" t="s">
        <v>552</v>
      </c>
      <c r="FV28" s="9" t="s">
        <v>399</v>
      </c>
      <c r="FX28" s="9" t="s">
        <v>343</v>
      </c>
      <c r="FZ28" s="9" t="s">
        <v>493</v>
      </c>
      <c r="GA28" s="9" t="s">
        <v>415</v>
      </c>
      <c r="GC28" s="9" t="s">
        <v>397</v>
      </c>
      <c r="GE28" s="9" t="s">
        <v>468</v>
      </c>
      <c r="GG28" s="9" t="s">
        <v>343</v>
      </c>
      <c r="GI28" s="9" t="s">
        <v>351</v>
      </c>
      <c r="GL28" s="9" t="s">
        <v>375</v>
      </c>
      <c r="GO28" s="9" t="s">
        <v>349</v>
      </c>
      <c r="GQ28" s="9" t="s">
        <v>428</v>
      </c>
      <c r="GU28" s="9" t="s">
        <v>563</v>
      </c>
      <c r="HA28" s="9" t="s">
        <v>343</v>
      </c>
      <c r="HC28" s="9" t="s">
        <v>397</v>
      </c>
      <c r="HF28" s="9" t="s">
        <v>444</v>
      </c>
      <c r="HI28" s="9" t="s">
        <v>399</v>
      </c>
      <c r="HK28" s="9" t="s">
        <v>343</v>
      </c>
      <c r="HM28" s="9" t="s">
        <v>571</v>
      </c>
      <c r="HN28" s="9" t="s">
        <v>372</v>
      </c>
      <c r="HY28" s="9" t="s">
        <v>484</v>
      </c>
      <c r="IE28" s="9" t="s">
        <v>372</v>
      </c>
      <c r="II28" s="9" t="s">
        <v>343</v>
      </c>
      <c r="IK28" s="9" t="s">
        <v>396</v>
      </c>
      <c r="IL28" s="9" t="s">
        <v>343</v>
      </c>
      <c r="IN28" s="9" t="s">
        <v>397</v>
      </c>
      <c r="IP28" s="9" t="s">
        <v>464</v>
      </c>
      <c r="IR28" s="9" t="s">
        <v>567</v>
      </c>
      <c r="IV28" s="9" t="s">
        <v>520</v>
      </c>
      <c r="IX28" s="9" t="s">
        <v>561</v>
      </c>
      <c r="IZ28" s="9" t="s">
        <v>538</v>
      </c>
      <c r="JB28" s="9" t="s">
        <v>398</v>
      </c>
      <c r="JD28" s="9" t="s">
        <v>344</v>
      </c>
      <c r="JF28" s="9" t="s">
        <v>399</v>
      </c>
      <c r="JJ28" s="71"/>
    </row>
    <row r="29" spans="1:288" x14ac:dyDescent="0.25">
      <c r="A29" s="13" t="s">
        <v>111</v>
      </c>
      <c r="AV29" s="9" t="s">
        <v>95</v>
      </c>
      <c r="BB29" s="9" t="s">
        <v>95</v>
      </c>
      <c r="BC29" s="9" t="s">
        <v>95</v>
      </c>
      <c r="BJ29" s="9" t="s">
        <v>95</v>
      </c>
      <c r="BK29" s="9" t="s">
        <v>95</v>
      </c>
      <c r="BL29" s="9" t="s">
        <v>95</v>
      </c>
      <c r="BM29" s="9" t="s">
        <v>95</v>
      </c>
      <c r="CB29" s="9" t="s">
        <v>95</v>
      </c>
      <c r="CC29" s="9" t="s">
        <v>95</v>
      </c>
      <c r="CD29" s="9" t="s">
        <v>95</v>
      </c>
      <c r="CE29" s="9" t="s">
        <v>95</v>
      </c>
      <c r="CF29" s="9" t="s">
        <v>95</v>
      </c>
      <c r="CG29" s="9" t="s">
        <v>95</v>
      </c>
      <c r="CJ29" s="9" t="s">
        <v>95</v>
      </c>
      <c r="CK29" s="9" t="s">
        <v>95</v>
      </c>
      <c r="CL29" s="9" t="s">
        <v>141</v>
      </c>
      <c r="CM29" s="9" t="s">
        <v>95</v>
      </c>
      <c r="DB29" s="9" t="s">
        <v>95</v>
      </c>
      <c r="DC29" s="9" t="s">
        <v>95</v>
      </c>
      <c r="DD29" s="9" t="s">
        <v>95</v>
      </c>
      <c r="DE29" s="9" t="s">
        <v>95</v>
      </c>
      <c r="DF29" s="9" t="s">
        <v>95</v>
      </c>
      <c r="DS29" s="9" t="s">
        <v>95</v>
      </c>
      <c r="DT29" s="9" t="s">
        <v>95</v>
      </c>
      <c r="DU29" s="9" t="s">
        <v>95</v>
      </c>
      <c r="DX29" s="9" t="s">
        <v>95</v>
      </c>
      <c r="DY29" s="9" t="s">
        <v>141</v>
      </c>
      <c r="JJ29" s="71"/>
    </row>
    <row r="30" spans="1:288" x14ac:dyDescent="0.25">
      <c r="A30" s="13" t="s">
        <v>112</v>
      </c>
      <c r="CD30" s="9">
        <v>1955</v>
      </c>
      <c r="JJ30" s="71"/>
    </row>
    <row r="31" spans="1:288" x14ac:dyDescent="0.25">
      <c r="JJ31" s="71"/>
    </row>
    <row r="32" spans="1:288" s="15" customFormat="1" x14ac:dyDescent="0.2">
      <c r="A32" s="13" t="s">
        <v>842</v>
      </c>
      <c r="B32" s="9"/>
      <c r="C32" s="9"/>
      <c r="D32" s="9"/>
      <c r="E32" s="9"/>
      <c r="P32" s="15" t="s">
        <v>2525</v>
      </c>
      <c r="BG32" s="15" t="s">
        <v>2525</v>
      </c>
      <c r="BI32" s="15" t="s">
        <v>2525</v>
      </c>
      <c r="DD32" s="15" t="s">
        <v>2523</v>
      </c>
      <c r="DL32" s="15">
        <v>1</v>
      </c>
      <c r="GT32" s="15">
        <v>0</v>
      </c>
      <c r="GX32" s="15">
        <v>0</v>
      </c>
      <c r="JJ32" s="75"/>
      <c r="JN32" s="15">
        <v>0</v>
      </c>
    </row>
    <row r="33" spans="1:275" s="15" customFormat="1" x14ac:dyDescent="0.2">
      <c r="A33" s="13" t="s">
        <v>843</v>
      </c>
      <c r="B33" s="9"/>
      <c r="C33" s="9"/>
      <c r="D33" s="9"/>
      <c r="E33" s="9"/>
      <c r="P33" s="15">
        <v>0</v>
      </c>
      <c r="BG33" s="15">
        <v>0</v>
      </c>
      <c r="BI33" s="15" t="s">
        <v>2237</v>
      </c>
      <c r="DD33" s="15">
        <v>0</v>
      </c>
      <c r="DL33" s="15">
        <v>2</v>
      </c>
      <c r="GT33" s="15">
        <v>0</v>
      </c>
      <c r="GX33" s="15">
        <v>0</v>
      </c>
      <c r="JJ33" s="75"/>
      <c r="JN33" s="15">
        <v>0</v>
      </c>
    </row>
    <row r="34" spans="1:275" s="15" customFormat="1" x14ac:dyDescent="0.2">
      <c r="A34" s="13"/>
      <c r="B34" s="9"/>
      <c r="C34" s="9"/>
      <c r="D34" s="9"/>
      <c r="E34" s="9"/>
      <c r="JJ34" s="75"/>
    </row>
    <row r="35" spans="1:275" x14ac:dyDescent="0.25">
      <c r="A35" s="13" t="s">
        <v>119</v>
      </c>
      <c r="B35" s="9">
        <v>25.9</v>
      </c>
      <c r="H35" s="9">
        <v>23.8</v>
      </c>
      <c r="I35" s="9">
        <v>25.9</v>
      </c>
      <c r="K35" s="21">
        <v>26</v>
      </c>
      <c r="L35" s="21"/>
      <c r="M35" s="21"/>
      <c r="N35" s="21"/>
      <c r="O35" s="21">
        <v>26.6</v>
      </c>
      <c r="P35" s="214" t="s">
        <v>45</v>
      </c>
      <c r="Q35" s="21"/>
      <c r="R35" s="21">
        <v>26.9</v>
      </c>
      <c r="S35" s="21"/>
      <c r="T35" s="21"/>
      <c r="U35" s="21"/>
      <c r="V35" s="21"/>
      <c r="W35" s="21"/>
      <c r="X35" s="21"/>
      <c r="Y35" s="21"/>
      <c r="Z35" s="21"/>
      <c r="AA35" s="21"/>
      <c r="AB35" s="21"/>
      <c r="AE35" s="9">
        <v>26.5</v>
      </c>
      <c r="AJ35" s="9">
        <v>24.4</v>
      </c>
      <c r="AS35" s="9">
        <v>24.4</v>
      </c>
      <c r="AT35" s="9">
        <v>27.7</v>
      </c>
      <c r="AW35" s="9">
        <v>29.6</v>
      </c>
      <c r="BB35" s="21">
        <v>30.2</v>
      </c>
      <c r="BC35" s="21"/>
      <c r="BD35" s="9">
        <v>28.9</v>
      </c>
      <c r="BG35" s="3" t="s">
        <v>45</v>
      </c>
      <c r="BH35" s="9">
        <v>28.4</v>
      </c>
      <c r="BI35" s="3" t="s">
        <v>45</v>
      </c>
      <c r="BJ35" s="21"/>
      <c r="BL35" s="9">
        <v>30.7</v>
      </c>
      <c r="BN35" s="9">
        <v>21.8</v>
      </c>
      <c r="BO35" s="9">
        <v>22.8</v>
      </c>
      <c r="BP35" s="9">
        <v>25.6</v>
      </c>
      <c r="BQ35" s="9">
        <v>25.5</v>
      </c>
      <c r="BS35" s="9">
        <v>23.6</v>
      </c>
      <c r="BT35" s="9">
        <v>24.5</v>
      </c>
      <c r="BU35" s="9">
        <v>23.1</v>
      </c>
      <c r="BW35" s="9">
        <v>24.9</v>
      </c>
      <c r="BX35" s="21">
        <v>26</v>
      </c>
      <c r="BZ35" s="9">
        <v>27.9</v>
      </c>
      <c r="CA35" s="9">
        <v>28.7</v>
      </c>
      <c r="CB35" s="9">
        <v>27.2</v>
      </c>
      <c r="CF35" s="9">
        <v>30.5</v>
      </c>
      <c r="CH35" s="9">
        <v>28.7</v>
      </c>
      <c r="CI35" s="9">
        <v>29.3</v>
      </c>
      <c r="CJ35" s="9">
        <v>29.8</v>
      </c>
      <c r="CN35" s="9">
        <v>25.1</v>
      </c>
      <c r="CO35" s="9">
        <v>26.1</v>
      </c>
      <c r="CP35" s="21">
        <v>20</v>
      </c>
      <c r="CR35" s="9">
        <v>25.3</v>
      </c>
      <c r="CS35" s="9">
        <v>22.5</v>
      </c>
      <c r="CT35" s="9">
        <v>28.7</v>
      </c>
      <c r="CU35" s="9">
        <v>29.6</v>
      </c>
      <c r="CV35" s="9">
        <v>23.7</v>
      </c>
      <c r="CW35" s="9">
        <v>24.6</v>
      </c>
      <c r="CX35" s="9">
        <v>19.7</v>
      </c>
      <c r="CY35" s="9">
        <v>20.8</v>
      </c>
      <c r="CZ35" s="9">
        <v>19.100000000000001</v>
      </c>
      <c r="DA35" s="9">
        <v>19.600000000000001</v>
      </c>
      <c r="DB35" s="21"/>
      <c r="DD35" s="3" t="s">
        <v>45</v>
      </c>
      <c r="DE35" s="21">
        <v>30.3</v>
      </c>
      <c r="DF35" s="21"/>
      <c r="DG35" s="9">
        <v>29.9</v>
      </c>
      <c r="DH35" s="9">
        <v>16.5</v>
      </c>
      <c r="DI35" s="9">
        <v>17.3</v>
      </c>
      <c r="DJ35" s="9">
        <v>26.8</v>
      </c>
      <c r="DK35" s="21">
        <v>28</v>
      </c>
      <c r="DM35" s="9">
        <v>25.7</v>
      </c>
      <c r="DN35" s="9">
        <v>27.1</v>
      </c>
      <c r="DO35" s="9">
        <v>25.4</v>
      </c>
      <c r="DQ35" s="9">
        <v>25.8</v>
      </c>
      <c r="DS35" s="21"/>
      <c r="DV35" s="9">
        <v>30.9</v>
      </c>
      <c r="DW35" s="9">
        <v>29.3</v>
      </c>
      <c r="DX35" s="21"/>
      <c r="DZ35" s="9">
        <v>23.4</v>
      </c>
      <c r="EA35" s="9">
        <v>24.5</v>
      </c>
      <c r="EB35" s="9">
        <v>24.9</v>
      </c>
      <c r="EC35" s="9">
        <v>26</v>
      </c>
      <c r="ED35" s="9">
        <v>24.5</v>
      </c>
      <c r="EE35" s="9">
        <v>25.5</v>
      </c>
      <c r="EH35" s="9">
        <v>26.4</v>
      </c>
      <c r="EI35" s="9">
        <v>26.9</v>
      </c>
      <c r="EN35" s="9">
        <v>19.7</v>
      </c>
      <c r="ER35" s="9">
        <v>26.8</v>
      </c>
      <c r="ET35" s="9">
        <v>25.4</v>
      </c>
      <c r="EU35" s="9">
        <v>26.7</v>
      </c>
      <c r="EV35" s="9">
        <v>24.2</v>
      </c>
      <c r="EW35" s="9">
        <v>24.2</v>
      </c>
      <c r="EY35" s="9">
        <v>23.7</v>
      </c>
      <c r="FA35" s="9">
        <v>24.3</v>
      </c>
      <c r="FB35" s="9">
        <v>25.4</v>
      </c>
      <c r="FC35" s="9">
        <v>26.3</v>
      </c>
      <c r="FD35" s="9">
        <v>27.4</v>
      </c>
      <c r="FE35" s="9">
        <v>26.8</v>
      </c>
      <c r="FF35" s="9">
        <v>27.6</v>
      </c>
      <c r="FG35" s="9">
        <v>24.5</v>
      </c>
      <c r="FH35" s="9">
        <v>24.9</v>
      </c>
      <c r="FI35" s="9">
        <v>19.5</v>
      </c>
      <c r="FJ35" s="9">
        <v>23.9</v>
      </c>
      <c r="FL35" s="9">
        <v>22.2</v>
      </c>
      <c r="FM35" s="9">
        <v>23.5</v>
      </c>
      <c r="FN35" s="9">
        <v>24.2</v>
      </c>
      <c r="FP35" s="9">
        <v>23.7</v>
      </c>
      <c r="FQ35" s="9">
        <v>25.1</v>
      </c>
      <c r="FS35" s="9">
        <v>21.4</v>
      </c>
      <c r="FT35" s="9">
        <v>22.3</v>
      </c>
      <c r="FU35" s="9">
        <v>20.9</v>
      </c>
      <c r="FV35" s="9">
        <v>21.8</v>
      </c>
      <c r="FW35" s="9">
        <v>22.6</v>
      </c>
      <c r="FX35" s="9">
        <v>24.2</v>
      </c>
      <c r="FY35" s="9">
        <v>25.3</v>
      </c>
      <c r="FZ35" s="9">
        <v>21.6</v>
      </c>
      <c r="GA35" s="9">
        <v>24.6</v>
      </c>
      <c r="GB35" s="9">
        <v>25.5</v>
      </c>
      <c r="GC35" s="9">
        <v>22.4</v>
      </c>
      <c r="GD35" s="9">
        <v>23.3</v>
      </c>
      <c r="GE35" s="9">
        <v>23.1</v>
      </c>
      <c r="GG35" s="9">
        <v>23.3</v>
      </c>
      <c r="GI35" s="21">
        <v>20</v>
      </c>
      <c r="GJ35" s="21">
        <v>20.5</v>
      </c>
      <c r="GK35" s="21">
        <v>21</v>
      </c>
      <c r="GL35" s="21"/>
      <c r="GM35" s="9">
        <v>26.3</v>
      </c>
      <c r="GN35" s="9">
        <v>26.5</v>
      </c>
      <c r="GP35" s="9">
        <v>24.7</v>
      </c>
      <c r="GQ35" s="9">
        <v>25.1</v>
      </c>
      <c r="GR35" s="9">
        <v>25.9</v>
      </c>
      <c r="GT35" s="9">
        <v>23.1</v>
      </c>
      <c r="GU35" s="9">
        <v>28.8</v>
      </c>
      <c r="GV35" s="9">
        <v>29.2</v>
      </c>
      <c r="GW35" s="9">
        <v>26.4</v>
      </c>
      <c r="GX35" s="3" t="s">
        <v>45</v>
      </c>
      <c r="GY35" s="9">
        <v>24.8</v>
      </c>
      <c r="HA35" s="9">
        <v>24.6</v>
      </c>
      <c r="HB35" s="21">
        <v>26</v>
      </c>
      <c r="HC35" s="9">
        <v>26.6</v>
      </c>
      <c r="HD35" s="9">
        <v>27.7</v>
      </c>
      <c r="HE35" s="9">
        <v>27.2</v>
      </c>
      <c r="HF35" s="21">
        <v>27.7</v>
      </c>
      <c r="HG35" s="21">
        <v>22.3</v>
      </c>
      <c r="HH35" s="21"/>
      <c r="HI35" s="9">
        <v>24.4</v>
      </c>
      <c r="HJ35" s="9">
        <v>25.7</v>
      </c>
      <c r="HK35" s="9">
        <v>25.7</v>
      </c>
      <c r="HL35" s="9">
        <v>26.6</v>
      </c>
      <c r="HM35" s="9">
        <v>22.2</v>
      </c>
      <c r="HP35" s="9">
        <v>24.3</v>
      </c>
      <c r="HQ35" s="9">
        <v>26.4</v>
      </c>
      <c r="HR35" s="9">
        <v>26.5</v>
      </c>
      <c r="IE35" s="9">
        <v>24.4</v>
      </c>
      <c r="IF35" s="9">
        <v>24.6</v>
      </c>
      <c r="IG35" s="9">
        <v>25.2</v>
      </c>
      <c r="IH35" s="21">
        <v>25</v>
      </c>
      <c r="II35" s="21">
        <v>23</v>
      </c>
      <c r="IJ35" s="21">
        <v>22.8</v>
      </c>
      <c r="IK35" s="9">
        <v>20.3</v>
      </c>
      <c r="IL35" s="9">
        <v>24.5</v>
      </c>
      <c r="IM35" s="9">
        <v>25.2</v>
      </c>
      <c r="IN35" s="9">
        <v>23.3</v>
      </c>
      <c r="IO35" s="9">
        <v>24.3</v>
      </c>
      <c r="IP35" s="9">
        <v>21.9</v>
      </c>
      <c r="IQ35" s="9">
        <v>22.2</v>
      </c>
      <c r="IR35" s="9">
        <v>27.1</v>
      </c>
      <c r="IS35" s="9">
        <v>28.9</v>
      </c>
      <c r="IT35" s="9">
        <v>27.1</v>
      </c>
      <c r="IU35" s="9">
        <v>29.7</v>
      </c>
      <c r="IV35" s="9">
        <v>14.4</v>
      </c>
      <c r="IX35" s="21">
        <v>29</v>
      </c>
      <c r="IY35" s="21">
        <v>30.8</v>
      </c>
      <c r="IZ35" s="21">
        <v>24.8</v>
      </c>
      <c r="JA35" s="21">
        <v>25.8</v>
      </c>
      <c r="JB35" s="9">
        <v>24.6</v>
      </c>
      <c r="JC35" s="9">
        <v>23.9</v>
      </c>
      <c r="JD35" s="9">
        <v>24.7</v>
      </c>
      <c r="JE35" s="21">
        <v>26</v>
      </c>
      <c r="JF35" s="21">
        <v>23.9</v>
      </c>
      <c r="JG35" s="21">
        <v>24.5</v>
      </c>
      <c r="JH35" s="21">
        <v>24.8</v>
      </c>
      <c r="JI35" s="21"/>
      <c r="JJ35" s="71"/>
      <c r="JN35" s="3" t="s">
        <v>45</v>
      </c>
      <c r="JO35" s="3" t="s">
        <v>45</v>
      </c>
    </row>
    <row r="36" spans="1:275" x14ac:dyDescent="0.25">
      <c r="A36" s="13" t="s">
        <v>120</v>
      </c>
      <c r="B36" s="9">
        <v>-1.9</v>
      </c>
      <c r="H36" s="9">
        <v>-0.6</v>
      </c>
      <c r="I36" s="9">
        <v>-1.2</v>
      </c>
      <c r="K36" s="21">
        <v>-4.7</v>
      </c>
      <c r="L36" s="21"/>
      <c r="M36" s="21"/>
      <c r="N36" s="21"/>
      <c r="O36" s="21">
        <v>4.2</v>
      </c>
      <c r="P36" s="214" t="s">
        <v>45</v>
      </c>
      <c r="Q36" s="21"/>
      <c r="R36" s="21">
        <v>6.9</v>
      </c>
      <c r="S36" s="21"/>
      <c r="T36" s="21"/>
      <c r="U36" s="21"/>
      <c r="V36" s="21"/>
      <c r="W36" s="21"/>
      <c r="X36" s="21"/>
      <c r="Y36" s="21"/>
      <c r="Z36" s="21"/>
      <c r="AA36" s="21"/>
      <c r="AB36" s="21">
        <v>-2.2000000000000002</v>
      </c>
      <c r="AE36" s="9">
        <v>0.8</v>
      </c>
      <c r="AJ36" s="9">
        <v>-0.3</v>
      </c>
      <c r="AP36" s="9">
        <v>-2.2000000000000002</v>
      </c>
      <c r="AS36" s="9">
        <v>-0.9</v>
      </c>
      <c r="AT36" s="9">
        <v>1.9</v>
      </c>
      <c r="AW36" s="9">
        <v>-1.9</v>
      </c>
      <c r="BB36" s="21">
        <v>2.8</v>
      </c>
      <c r="BC36" s="21"/>
      <c r="BD36" s="9">
        <v>1.5</v>
      </c>
      <c r="BG36" s="3" t="s">
        <v>45</v>
      </c>
      <c r="BH36" s="21">
        <v>3</v>
      </c>
      <c r="BI36" s="3" t="s">
        <v>45</v>
      </c>
      <c r="BJ36" s="21"/>
      <c r="BK36" s="21"/>
      <c r="BL36" s="21">
        <v>3.1</v>
      </c>
      <c r="BM36" s="21"/>
      <c r="BN36" s="9">
        <v>1.4</v>
      </c>
      <c r="BO36" s="9">
        <v>2.6</v>
      </c>
      <c r="BP36" s="9">
        <v>1.3</v>
      </c>
      <c r="BQ36" s="9">
        <v>1.7</v>
      </c>
      <c r="BS36" s="9">
        <v>3.2</v>
      </c>
      <c r="BT36" s="21">
        <v>4</v>
      </c>
      <c r="BU36" s="9">
        <v>4.0999999999999996</v>
      </c>
      <c r="BW36" s="21">
        <v>0</v>
      </c>
      <c r="BX36" s="21">
        <v>1.1000000000000001</v>
      </c>
      <c r="BZ36" s="9">
        <v>3.1</v>
      </c>
      <c r="CA36" s="9">
        <v>4.2</v>
      </c>
      <c r="CB36" s="9">
        <v>8.1999999999999993</v>
      </c>
      <c r="CF36" s="9">
        <v>3.8</v>
      </c>
      <c r="CH36" s="9">
        <v>3.7</v>
      </c>
      <c r="CI36" s="9">
        <v>5.0999999999999996</v>
      </c>
      <c r="CJ36" s="9">
        <v>4.8</v>
      </c>
      <c r="CN36" s="9">
        <v>-1.6</v>
      </c>
      <c r="CO36" s="9">
        <v>-0.8</v>
      </c>
      <c r="CP36" s="21">
        <v>5</v>
      </c>
      <c r="CR36" s="9">
        <v>-0.7</v>
      </c>
      <c r="CS36" s="9">
        <v>-5.2</v>
      </c>
      <c r="CT36" s="9">
        <v>0.8</v>
      </c>
      <c r="CU36" s="9">
        <v>1.9</v>
      </c>
      <c r="CV36" s="9">
        <v>0.1</v>
      </c>
      <c r="CW36" s="9">
        <v>1.2</v>
      </c>
      <c r="CX36" s="9">
        <v>3.7</v>
      </c>
      <c r="CY36" s="9">
        <v>4.4000000000000004</v>
      </c>
      <c r="CZ36" s="9">
        <v>6.5</v>
      </c>
      <c r="DA36" s="9">
        <v>6.5</v>
      </c>
      <c r="DB36" s="21"/>
      <c r="DD36" s="3" t="s">
        <v>45</v>
      </c>
      <c r="DE36" s="21">
        <v>3</v>
      </c>
      <c r="DF36" s="21"/>
      <c r="DG36" s="9">
        <v>1.8</v>
      </c>
      <c r="DH36" s="9">
        <v>-4.5999999999999996</v>
      </c>
      <c r="DI36" s="9">
        <v>-3.5</v>
      </c>
      <c r="DJ36" s="9">
        <v>0.8</v>
      </c>
      <c r="DK36" s="9">
        <v>2.4</v>
      </c>
      <c r="DM36" s="9">
        <v>1.7</v>
      </c>
      <c r="DN36" s="9">
        <v>3.1</v>
      </c>
      <c r="DO36" s="9">
        <v>2.2999999999999998</v>
      </c>
      <c r="DQ36" s="9">
        <v>4.0999999999999996</v>
      </c>
      <c r="DR36" s="3" t="s">
        <v>45</v>
      </c>
      <c r="DS36" s="21"/>
      <c r="DV36" s="9">
        <v>1.6</v>
      </c>
      <c r="DW36" s="9">
        <v>2.8</v>
      </c>
      <c r="DX36" s="21"/>
      <c r="DZ36" s="9">
        <v>1.8</v>
      </c>
      <c r="EA36" s="9">
        <v>2.6</v>
      </c>
      <c r="EB36" s="9">
        <v>0.4</v>
      </c>
      <c r="EC36" s="9">
        <v>1.3</v>
      </c>
      <c r="ED36" s="9">
        <v>0.6</v>
      </c>
      <c r="EE36" s="9">
        <v>1.9</v>
      </c>
      <c r="EH36" s="9">
        <v>-2.5</v>
      </c>
      <c r="EI36" s="9">
        <v>-1.2</v>
      </c>
      <c r="EN36" s="9">
        <v>-3.7</v>
      </c>
      <c r="ER36" s="9">
        <v>0.8</v>
      </c>
      <c r="ET36" s="9">
        <v>-1.5</v>
      </c>
      <c r="EU36" s="9">
        <v>-0.4</v>
      </c>
      <c r="EV36" s="9">
        <v>-2.7</v>
      </c>
      <c r="EW36" s="9">
        <v>-3.3</v>
      </c>
      <c r="EX36" s="9">
        <v>2.2000000000000002</v>
      </c>
      <c r="EY36" s="9">
        <v>2.2000000000000002</v>
      </c>
      <c r="FA36" s="9">
        <v>-0.1</v>
      </c>
      <c r="FB36" s="9">
        <v>0.9</v>
      </c>
      <c r="FC36" s="9">
        <v>0.5</v>
      </c>
      <c r="FD36" s="9">
        <v>1.6</v>
      </c>
      <c r="FE36" s="9">
        <v>1.2</v>
      </c>
      <c r="FF36" s="9">
        <v>2.1</v>
      </c>
      <c r="FG36" s="9">
        <v>1.2</v>
      </c>
      <c r="FH36" s="9">
        <v>0.4</v>
      </c>
      <c r="FI36" s="9">
        <v>4.4000000000000004</v>
      </c>
      <c r="FJ36" s="21">
        <v>-1</v>
      </c>
      <c r="FK36" s="21"/>
      <c r="FL36" s="21">
        <v>-2</v>
      </c>
      <c r="FM36" s="21">
        <v>-1.3</v>
      </c>
      <c r="FN36" s="21">
        <v>-1</v>
      </c>
      <c r="FO36" s="21"/>
      <c r="FP36" s="9">
        <v>-1.8</v>
      </c>
      <c r="FQ36" s="9">
        <v>-0.8</v>
      </c>
      <c r="FR36" s="9">
        <v>5.0999999999999996</v>
      </c>
      <c r="FS36" s="9">
        <v>5.5</v>
      </c>
      <c r="FT36" s="9">
        <v>3.7</v>
      </c>
      <c r="FU36" s="9">
        <v>4.7</v>
      </c>
      <c r="FV36" s="9">
        <v>2.6</v>
      </c>
      <c r="FW36" s="9">
        <v>3.4</v>
      </c>
      <c r="FX36" s="9">
        <v>-1.7</v>
      </c>
      <c r="FY36" s="9">
        <v>-0.5</v>
      </c>
      <c r="FZ36" s="9">
        <v>-1.6</v>
      </c>
      <c r="GA36" s="9">
        <v>-0.7</v>
      </c>
      <c r="GB36" s="9">
        <v>-0.1</v>
      </c>
      <c r="GC36" s="9">
        <v>0.1</v>
      </c>
      <c r="GD36" s="9">
        <v>1.2</v>
      </c>
      <c r="GE36" s="9">
        <v>-0.4</v>
      </c>
      <c r="GG36" s="9">
        <v>0.1</v>
      </c>
      <c r="GI36" s="9">
        <v>1.9</v>
      </c>
      <c r="GJ36" s="9">
        <v>2.9</v>
      </c>
      <c r="GK36" s="9">
        <v>1.5</v>
      </c>
      <c r="GL36" s="9">
        <v>-1.4</v>
      </c>
      <c r="GM36" s="9">
        <v>-1.4</v>
      </c>
      <c r="GN36" s="9">
        <v>-0.1</v>
      </c>
      <c r="GO36" s="21">
        <v>4</v>
      </c>
      <c r="GP36" s="21">
        <v>4.8</v>
      </c>
      <c r="GQ36" s="9">
        <v>0.8</v>
      </c>
      <c r="GR36" s="9">
        <v>2.1</v>
      </c>
      <c r="GT36" s="9">
        <v>-4.5</v>
      </c>
      <c r="GU36" s="9">
        <v>3.7</v>
      </c>
      <c r="GV36" s="9">
        <v>4.4000000000000004</v>
      </c>
      <c r="GW36" s="9">
        <v>5.6</v>
      </c>
      <c r="GX36" s="3" t="s">
        <v>45</v>
      </c>
      <c r="GY36" s="9">
        <v>-2.2999999999999998</v>
      </c>
      <c r="HA36" s="9">
        <v>-2.8</v>
      </c>
      <c r="HB36" s="9">
        <v>-1.2</v>
      </c>
      <c r="HC36" s="9">
        <v>-0.9</v>
      </c>
      <c r="HD36" s="9">
        <v>0.3</v>
      </c>
      <c r="HE36" s="9">
        <v>0.2</v>
      </c>
      <c r="HF36" s="21">
        <v>-1</v>
      </c>
      <c r="HG36" s="21">
        <v>-2.4</v>
      </c>
      <c r="HH36" s="21"/>
      <c r="HI36" s="9">
        <v>-3.4</v>
      </c>
      <c r="HJ36" s="9">
        <v>-1.9</v>
      </c>
      <c r="HK36" s="9">
        <v>-1.3</v>
      </c>
      <c r="HL36" s="21">
        <v>0</v>
      </c>
      <c r="HM36" s="21">
        <v>-1.9</v>
      </c>
      <c r="HN36" s="21">
        <v>0.6</v>
      </c>
      <c r="HO36" s="21"/>
      <c r="HP36" s="9">
        <v>-6</v>
      </c>
      <c r="HQ36" s="9">
        <v>-3.8</v>
      </c>
      <c r="HR36" s="9">
        <v>-3.5</v>
      </c>
      <c r="IE36" s="9">
        <v>0.4</v>
      </c>
      <c r="IF36" s="9">
        <v>0.9</v>
      </c>
      <c r="IG36" s="9">
        <v>2.7</v>
      </c>
      <c r="IH36" s="9">
        <v>1.7</v>
      </c>
      <c r="II36" s="9">
        <v>0.2</v>
      </c>
      <c r="IJ36" s="9">
        <v>1.1000000000000001</v>
      </c>
      <c r="IK36" s="9">
        <v>2.2999999999999998</v>
      </c>
      <c r="IL36" s="9">
        <v>-0.1</v>
      </c>
      <c r="IM36" s="21">
        <v>1</v>
      </c>
      <c r="IN36" s="9">
        <v>0.2</v>
      </c>
      <c r="IO36" s="9">
        <v>1.3</v>
      </c>
      <c r="IP36" s="9">
        <v>0.4</v>
      </c>
      <c r="IQ36" s="9">
        <v>1.6</v>
      </c>
      <c r="IR36" s="9">
        <v>3.1</v>
      </c>
      <c r="IS36" s="9">
        <v>3.3</v>
      </c>
      <c r="IT36" s="9">
        <v>5.4</v>
      </c>
      <c r="IU36" s="9">
        <v>6.2</v>
      </c>
      <c r="IV36" s="9">
        <v>-5.9</v>
      </c>
      <c r="IX36" s="21">
        <v>1</v>
      </c>
      <c r="IY36" s="21">
        <v>1.6</v>
      </c>
      <c r="IZ36" s="21">
        <v>0.7</v>
      </c>
      <c r="JA36" s="21">
        <v>1.3</v>
      </c>
      <c r="JB36" s="9">
        <v>-0.5</v>
      </c>
      <c r="JC36" s="9">
        <v>1.5</v>
      </c>
      <c r="JD36" s="9">
        <v>-0.4</v>
      </c>
      <c r="JE36" s="21">
        <v>0.8</v>
      </c>
      <c r="JF36" s="21">
        <v>-2.8</v>
      </c>
      <c r="JG36" s="21">
        <v>-1.5</v>
      </c>
      <c r="JH36" s="21">
        <v>0.4</v>
      </c>
      <c r="JI36" s="21"/>
      <c r="JJ36" s="71"/>
      <c r="JN36" s="3" t="s">
        <v>45</v>
      </c>
    </row>
    <row r="37" spans="1:275" x14ac:dyDescent="0.25">
      <c r="A37" s="13" t="s">
        <v>121</v>
      </c>
      <c r="P37" s="214" t="s">
        <v>45</v>
      </c>
      <c r="R37" s="9">
        <v>108</v>
      </c>
      <c r="AW37" s="9">
        <v>117</v>
      </c>
      <c r="BG37" s="3" t="s">
        <v>45</v>
      </c>
      <c r="BI37" s="3" t="s">
        <v>45</v>
      </c>
      <c r="BP37" s="9">
        <v>127</v>
      </c>
      <c r="BQ37" s="9">
        <v>117</v>
      </c>
      <c r="BS37" s="9">
        <v>133</v>
      </c>
      <c r="BU37" s="9">
        <v>132</v>
      </c>
      <c r="CN37" s="9">
        <v>118</v>
      </c>
      <c r="CT37" s="9">
        <v>121</v>
      </c>
      <c r="CZ37" s="9">
        <v>220</v>
      </c>
      <c r="DD37" s="3" t="s">
        <v>45</v>
      </c>
      <c r="DG37" s="9">
        <v>83</v>
      </c>
      <c r="DJ37" s="9">
        <v>92</v>
      </c>
      <c r="DM37" s="9">
        <v>137</v>
      </c>
      <c r="DO37" s="9">
        <v>145</v>
      </c>
      <c r="DQ37" s="9">
        <v>134</v>
      </c>
      <c r="DR37" s="3" t="s">
        <v>45</v>
      </c>
      <c r="DZ37" s="9">
        <v>123</v>
      </c>
      <c r="ER37" s="9">
        <v>129</v>
      </c>
      <c r="EV37" s="9">
        <v>110</v>
      </c>
      <c r="EX37" s="9">
        <v>140</v>
      </c>
      <c r="FA37" s="9">
        <v>102</v>
      </c>
      <c r="FC37" s="9">
        <v>116</v>
      </c>
      <c r="FE37" s="9">
        <v>100</v>
      </c>
      <c r="FG37" s="9">
        <v>100</v>
      </c>
      <c r="FJ37" s="9">
        <v>105</v>
      </c>
      <c r="FP37" s="9">
        <v>127</v>
      </c>
      <c r="FR37" s="9">
        <v>150</v>
      </c>
      <c r="FU37" s="9">
        <v>168</v>
      </c>
      <c r="FX37" s="9">
        <v>116</v>
      </c>
      <c r="GC37" s="9">
        <v>132</v>
      </c>
      <c r="GI37" s="9">
        <v>151</v>
      </c>
      <c r="GQ37" s="9">
        <v>180</v>
      </c>
      <c r="GU37" s="9">
        <v>78</v>
      </c>
      <c r="GX37" s="3" t="s">
        <v>45</v>
      </c>
      <c r="HA37" s="9">
        <v>117</v>
      </c>
      <c r="HC37" s="9">
        <v>115</v>
      </c>
      <c r="HK37" s="9">
        <v>125</v>
      </c>
      <c r="HN37" s="9">
        <v>111</v>
      </c>
      <c r="IE37" s="9">
        <v>98</v>
      </c>
      <c r="IL37" s="9">
        <v>97</v>
      </c>
      <c r="IR37" s="9">
        <v>113</v>
      </c>
      <c r="IT37" s="9">
        <v>100</v>
      </c>
      <c r="IV37" s="9">
        <v>560</v>
      </c>
      <c r="IX37" s="9">
        <v>99</v>
      </c>
      <c r="IZ37" s="9">
        <v>105</v>
      </c>
      <c r="JB37" s="9">
        <v>154</v>
      </c>
      <c r="JJ37" s="71"/>
      <c r="JN37" s="3" t="s">
        <v>45</v>
      </c>
    </row>
    <row r="38" spans="1:275" x14ac:dyDescent="0.25">
      <c r="A38" s="13" t="s">
        <v>122</v>
      </c>
      <c r="H38" s="9">
        <v>101</v>
      </c>
      <c r="K38" s="9">
        <v>81</v>
      </c>
      <c r="O38" s="9">
        <v>133</v>
      </c>
      <c r="P38" s="214" t="s">
        <v>45</v>
      </c>
      <c r="R38" s="9">
        <v>125</v>
      </c>
      <c r="AE38" s="9">
        <v>113</v>
      </c>
      <c r="AP38" s="9">
        <v>100</v>
      </c>
      <c r="AT38" s="9">
        <v>89.5</v>
      </c>
      <c r="AW38" s="9">
        <v>95</v>
      </c>
      <c r="BD38" s="9">
        <v>86</v>
      </c>
      <c r="BG38" s="3" t="s">
        <v>45</v>
      </c>
      <c r="BI38" s="3" t="s">
        <v>45</v>
      </c>
      <c r="BP38" s="9">
        <v>119</v>
      </c>
      <c r="BQ38" s="9">
        <v>111</v>
      </c>
      <c r="BS38" s="9">
        <v>124</v>
      </c>
      <c r="BU38" s="9">
        <v>125</v>
      </c>
      <c r="BZ38" s="9">
        <v>94</v>
      </c>
      <c r="CN38" s="9">
        <v>97</v>
      </c>
      <c r="CS38" s="9">
        <v>147</v>
      </c>
      <c r="CT38" s="9">
        <v>124</v>
      </c>
      <c r="CX38" s="9">
        <v>248</v>
      </c>
      <c r="CZ38" s="9">
        <v>197</v>
      </c>
      <c r="DD38" s="3" t="s">
        <v>45</v>
      </c>
      <c r="DG38" s="9">
        <v>91</v>
      </c>
      <c r="DJ38" s="9">
        <v>88</v>
      </c>
      <c r="DM38" s="9">
        <v>124</v>
      </c>
      <c r="DO38" s="9">
        <v>140</v>
      </c>
      <c r="DQ38" s="9">
        <v>139</v>
      </c>
      <c r="DR38" s="3" t="s">
        <v>45</v>
      </c>
      <c r="DV38" s="9">
        <v>94</v>
      </c>
      <c r="DZ38" s="9">
        <v>108</v>
      </c>
      <c r="ED38" s="9">
        <v>98</v>
      </c>
      <c r="EN38" s="9">
        <v>256</v>
      </c>
      <c r="ER38" s="9">
        <v>124</v>
      </c>
      <c r="EV38" s="9">
        <v>79</v>
      </c>
      <c r="EX38" s="9">
        <v>120</v>
      </c>
      <c r="EY38" s="9">
        <v>120</v>
      </c>
      <c r="FA38" s="9">
        <v>86</v>
      </c>
      <c r="FC38" s="9">
        <v>108</v>
      </c>
      <c r="FE38" s="9">
        <v>97</v>
      </c>
      <c r="FG38" s="9">
        <v>90</v>
      </c>
      <c r="FJ38" s="9">
        <v>84</v>
      </c>
      <c r="FL38" s="9">
        <v>135</v>
      </c>
      <c r="FP38" s="9">
        <v>98</v>
      </c>
      <c r="FR38" s="9">
        <v>138</v>
      </c>
      <c r="FU38" s="9">
        <v>150</v>
      </c>
      <c r="FX38" s="9">
        <v>92</v>
      </c>
      <c r="GC38" s="9">
        <v>100</v>
      </c>
      <c r="GE38" s="9">
        <v>105</v>
      </c>
      <c r="GI38" s="9">
        <v>116</v>
      </c>
      <c r="GK38" s="9">
        <v>115</v>
      </c>
      <c r="GM38" s="9">
        <v>76</v>
      </c>
      <c r="GO38" s="9">
        <v>260</v>
      </c>
      <c r="GQ38" s="9">
        <v>163</v>
      </c>
      <c r="GU38" s="9">
        <v>88</v>
      </c>
      <c r="GW38" s="9">
        <v>92</v>
      </c>
      <c r="GX38" s="3" t="s">
        <v>45</v>
      </c>
      <c r="GY38" s="9">
        <v>79</v>
      </c>
      <c r="HA38" s="9">
        <v>90</v>
      </c>
      <c r="HC38" s="9">
        <v>103</v>
      </c>
      <c r="HG38" s="9">
        <v>140</v>
      </c>
      <c r="HK38" s="9">
        <v>106</v>
      </c>
      <c r="HN38" s="9">
        <v>98</v>
      </c>
      <c r="HP38" s="9">
        <v>107</v>
      </c>
      <c r="IE38" s="9">
        <v>85</v>
      </c>
      <c r="IF38" s="9">
        <v>91</v>
      </c>
      <c r="IH38" s="9">
        <v>86</v>
      </c>
      <c r="II38" s="9">
        <v>105</v>
      </c>
      <c r="IL38" s="9">
        <v>83</v>
      </c>
      <c r="IR38" s="9">
        <v>118</v>
      </c>
      <c r="IT38" s="9">
        <v>112</v>
      </c>
      <c r="IV38" s="9">
        <v>172</v>
      </c>
      <c r="IX38" s="9">
        <v>103</v>
      </c>
      <c r="IZ38" s="9">
        <v>94</v>
      </c>
      <c r="JB38" s="9">
        <v>133</v>
      </c>
      <c r="JH38" s="9">
        <v>89</v>
      </c>
      <c r="JJ38" s="71"/>
      <c r="JN38" s="3" t="s">
        <v>45</v>
      </c>
    </row>
    <row r="40" spans="1:275" x14ac:dyDescent="0.25">
      <c r="B40" s="7" t="s">
        <v>1433</v>
      </c>
      <c r="C40" s="7"/>
    </row>
    <row r="41" spans="1:275" x14ac:dyDescent="0.25">
      <c r="B41" s="126" t="s">
        <v>577</v>
      </c>
      <c r="C41" s="98" t="s">
        <v>1426</v>
      </c>
      <c r="D41" s="5"/>
    </row>
    <row r="42" spans="1:275" x14ac:dyDescent="0.25">
      <c r="B42" s="129" t="s">
        <v>576</v>
      </c>
      <c r="C42" s="98" t="s">
        <v>1427</v>
      </c>
      <c r="D42" s="5"/>
    </row>
    <row r="43" spans="1:275" x14ac:dyDescent="0.25">
      <c r="B43" s="127" t="s">
        <v>1515</v>
      </c>
      <c r="C43" s="98" t="s">
        <v>1428</v>
      </c>
      <c r="D43" s="5"/>
    </row>
    <row r="44" spans="1:275" x14ac:dyDescent="0.25">
      <c r="B44" s="128" t="s">
        <v>1514</v>
      </c>
      <c r="C44" s="98" t="s">
        <v>1429</v>
      </c>
      <c r="D44" s="5"/>
    </row>
    <row r="45" spans="1:275" x14ac:dyDescent="0.25">
      <c r="B45" s="124" t="s">
        <v>761</v>
      </c>
      <c r="C45" s="98" t="s">
        <v>1430</v>
      </c>
      <c r="D45" s="5"/>
      <c r="M45" s="175" t="s">
        <v>1466</v>
      </c>
    </row>
    <row r="46" spans="1:275" x14ac:dyDescent="0.25">
      <c r="B46" s="124" t="s">
        <v>1455</v>
      </c>
      <c r="C46" s="98" t="s">
        <v>1431</v>
      </c>
      <c r="D46" s="5"/>
      <c r="M46" s="175" t="s">
        <v>1454</v>
      </c>
      <c r="N46" s="145" t="s">
        <v>1456</v>
      </c>
    </row>
    <row r="47" spans="1:275" x14ac:dyDescent="0.25">
      <c r="B47" s="125" t="s">
        <v>1513</v>
      </c>
      <c r="C47" s="98" t="s">
        <v>1432</v>
      </c>
      <c r="D47" s="98"/>
      <c r="M47" s="140" t="s">
        <v>1559</v>
      </c>
    </row>
    <row r="48" spans="1:275" s="145" customFormat="1" x14ac:dyDescent="0.25">
      <c r="A48" s="146"/>
      <c r="B48" s="155" t="s">
        <v>1512</v>
      </c>
      <c r="C48" s="98" t="s">
        <v>1425</v>
      </c>
      <c r="D48" s="98"/>
      <c r="M48" s="156" t="s">
        <v>1464</v>
      </c>
      <c r="N48" s="146" t="s">
        <v>1449</v>
      </c>
      <c r="AY48" s="137" t="s">
        <v>237</v>
      </c>
      <c r="AZ48" s="137"/>
      <c r="BA48" s="98" t="s">
        <v>1425</v>
      </c>
      <c r="BB48" s="98"/>
      <c r="BJ48" s="156" t="s">
        <v>152</v>
      </c>
      <c r="BK48" s="146" t="s">
        <v>1447</v>
      </c>
    </row>
    <row r="49" spans="1:54" s="145" customFormat="1" x14ac:dyDescent="0.25">
      <c r="A49" s="146"/>
      <c r="B49" s="157" t="s">
        <v>1511</v>
      </c>
      <c r="C49" s="98" t="s">
        <v>1451</v>
      </c>
      <c r="D49" s="98"/>
      <c r="M49" s="158" t="s">
        <v>1470</v>
      </c>
      <c r="N49" s="146" t="s">
        <v>1452</v>
      </c>
      <c r="AY49" s="138" t="s">
        <v>68</v>
      </c>
      <c r="AZ49" s="138"/>
      <c r="BA49" s="98" t="s">
        <v>1424</v>
      </c>
      <c r="BB49" s="98"/>
    </row>
    <row r="50" spans="1:54" s="145" customFormat="1" x14ac:dyDescent="0.25">
      <c r="A50" s="146"/>
      <c r="B50" s="139" t="s">
        <v>1509</v>
      </c>
      <c r="C50" s="98" t="s">
        <v>1453</v>
      </c>
      <c r="D50" s="98"/>
      <c r="M50" s="159" t="s">
        <v>1468</v>
      </c>
      <c r="N50" s="146" t="s">
        <v>1450</v>
      </c>
      <c r="AY50" s="139" t="s">
        <v>1084</v>
      </c>
      <c r="AZ50" s="139"/>
      <c r="BA50" s="98" t="s">
        <v>1423</v>
      </c>
      <c r="BB50" s="98"/>
    </row>
    <row r="51" spans="1:54" s="145" customFormat="1" x14ac:dyDescent="0.25">
      <c r="A51" s="146"/>
      <c r="B51" s="131" t="s">
        <v>1510</v>
      </c>
      <c r="C51" s="98" t="s">
        <v>1422</v>
      </c>
      <c r="D51" s="98"/>
      <c r="M51" s="160" t="s">
        <v>1467</v>
      </c>
      <c r="N51" s="146" t="s">
        <v>1448</v>
      </c>
      <c r="AY51" s="131" t="s">
        <v>797</v>
      </c>
      <c r="AZ51" s="131"/>
      <c r="BA51" s="98" t="s">
        <v>1422</v>
      </c>
      <c r="BB51" s="98"/>
    </row>
    <row r="52" spans="1:54" x14ac:dyDescent="0.25">
      <c r="B52" s="3"/>
      <c r="C52" s="96"/>
      <c r="D52" s="96" t="s">
        <v>1418</v>
      </c>
    </row>
    <row r="53" spans="1:54" x14ac:dyDescent="0.25">
      <c r="B53" s="130" t="s">
        <v>1417</v>
      </c>
      <c r="C53" s="97"/>
      <c r="D53" s="112" t="s">
        <v>1416</v>
      </c>
      <c r="E53" s="5"/>
      <c r="F53" s="5"/>
      <c r="G53" s="5"/>
      <c r="H53" s="5"/>
      <c r="I53" s="5"/>
      <c r="J53" s="5"/>
      <c r="K53" s="5"/>
      <c r="L53" s="5"/>
      <c r="M53" s="98" t="s">
        <v>1441</v>
      </c>
    </row>
    <row r="54" spans="1:54" x14ac:dyDescent="0.25">
      <c r="B54" s="130" t="s">
        <v>1417</v>
      </c>
      <c r="C54" s="96"/>
      <c r="D54" s="112" t="s">
        <v>1415</v>
      </c>
      <c r="E54" s="5"/>
      <c r="F54" s="5"/>
      <c r="G54" s="5"/>
      <c r="H54" s="5"/>
      <c r="I54" s="5"/>
      <c r="J54" s="5"/>
      <c r="K54" s="5"/>
      <c r="L54" s="5"/>
      <c r="M54" s="98" t="s">
        <v>1441</v>
      </c>
    </row>
    <row r="55" spans="1:54" x14ac:dyDescent="0.25">
      <c r="B55" s="131" t="s">
        <v>880</v>
      </c>
      <c r="C55" s="96"/>
      <c r="D55" s="111" t="s">
        <v>1413</v>
      </c>
      <c r="E55" s="5"/>
      <c r="F55" s="5"/>
      <c r="G55" s="5"/>
      <c r="H55" s="5"/>
      <c r="I55" s="5"/>
      <c r="J55" s="5"/>
      <c r="K55" s="5"/>
      <c r="L55" s="5"/>
      <c r="M55" s="98" t="s">
        <v>1434</v>
      </c>
    </row>
    <row r="56" spans="1:54" x14ac:dyDescent="0.25">
      <c r="B56" s="131" t="s">
        <v>880</v>
      </c>
      <c r="C56" s="96"/>
      <c r="D56" s="111" t="s">
        <v>1414</v>
      </c>
      <c r="E56" s="5"/>
      <c r="F56" s="5"/>
      <c r="G56" s="5"/>
      <c r="H56" s="5"/>
      <c r="I56" s="5"/>
      <c r="J56" s="5"/>
      <c r="K56" s="5"/>
      <c r="L56" s="5"/>
      <c r="M56" s="98" t="s">
        <v>1434</v>
      </c>
    </row>
    <row r="57" spans="1:54" x14ac:dyDescent="0.25">
      <c r="B57" s="132" t="s">
        <v>762</v>
      </c>
      <c r="C57" s="96"/>
      <c r="D57" s="108" t="s">
        <v>1412</v>
      </c>
      <c r="E57" s="5"/>
      <c r="F57" s="5"/>
      <c r="G57" s="5"/>
      <c r="H57" s="5"/>
      <c r="I57" s="5"/>
      <c r="J57" s="5"/>
      <c r="K57" s="5"/>
      <c r="L57" s="5"/>
      <c r="M57" s="98" t="s">
        <v>1436</v>
      </c>
    </row>
    <row r="58" spans="1:54" x14ac:dyDescent="0.25">
      <c r="B58" s="133" t="s">
        <v>933</v>
      </c>
      <c r="C58" s="96"/>
      <c r="D58" s="113" t="s">
        <v>1435</v>
      </c>
      <c r="E58" s="5"/>
      <c r="F58" s="5"/>
      <c r="G58" s="5"/>
      <c r="H58" s="5"/>
      <c r="I58" s="5"/>
      <c r="J58" s="5"/>
      <c r="K58" s="5"/>
      <c r="L58" s="5"/>
      <c r="M58" s="98" t="s">
        <v>1437</v>
      </c>
    </row>
    <row r="59" spans="1:54" x14ac:dyDescent="0.25">
      <c r="B59" s="134" t="s">
        <v>38</v>
      </c>
      <c r="C59" s="96"/>
      <c r="D59" s="102" t="s">
        <v>1407</v>
      </c>
      <c r="E59" s="5"/>
      <c r="F59" s="5"/>
      <c r="G59" s="5"/>
      <c r="H59" s="5"/>
      <c r="I59" s="5"/>
      <c r="J59" s="5"/>
      <c r="K59" s="5"/>
      <c r="L59" s="5"/>
      <c r="M59" s="98" t="s">
        <v>1438</v>
      </c>
    </row>
    <row r="60" spans="1:54" x14ac:dyDescent="0.25">
      <c r="B60" s="134" t="s">
        <v>38</v>
      </c>
      <c r="C60" s="96"/>
      <c r="D60" s="102" t="s">
        <v>1408</v>
      </c>
      <c r="E60" s="5"/>
      <c r="F60" s="5"/>
      <c r="G60" s="5"/>
      <c r="H60" s="5"/>
      <c r="I60" s="5"/>
      <c r="J60" s="5"/>
      <c r="K60" s="5"/>
      <c r="L60" s="5"/>
      <c r="M60" s="98" t="s">
        <v>1438</v>
      </c>
    </row>
    <row r="61" spans="1:54" x14ac:dyDescent="0.25">
      <c r="B61" s="135" t="s">
        <v>17</v>
      </c>
      <c r="C61" s="96"/>
      <c r="D61" s="99" t="s">
        <v>1409</v>
      </c>
      <c r="E61" s="5"/>
      <c r="F61" s="5"/>
      <c r="G61" s="5"/>
      <c r="H61" s="5"/>
      <c r="I61" s="5"/>
      <c r="J61" s="5"/>
      <c r="K61" s="5"/>
      <c r="L61" s="5"/>
      <c r="M61" s="98" t="s">
        <v>1440</v>
      </c>
    </row>
    <row r="62" spans="1:54" x14ac:dyDescent="0.25">
      <c r="B62" s="135" t="s">
        <v>17</v>
      </c>
      <c r="C62" s="96"/>
      <c r="D62" s="99" t="s">
        <v>1410</v>
      </c>
      <c r="E62" s="5"/>
      <c r="F62" s="5"/>
      <c r="G62" s="5"/>
      <c r="H62" s="5"/>
      <c r="I62" s="5"/>
      <c r="J62" s="5"/>
      <c r="K62" s="5"/>
      <c r="L62" s="5"/>
      <c r="M62" s="98" t="s">
        <v>1440</v>
      </c>
    </row>
    <row r="63" spans="1:54" x14ac:dyDescent="0.25">
      <c r="B63" s="136" t="s">
        <v>39</v>
      </c>
      <c r="C63" s="96"/>
      <c r="D63" s="100" t="s">
        <v>1411</v>
      </c>
      <c r="E63" s="5"/>
      <c r="F63" s="5"/>
      <c r="G63" s="5"/>
      <c r="H63" s="5"/>
      <c r="I63" s="5"/>
      <c r="J63" s="5"/>
      <c r="K63" s="5"/>
      <c r="L63" s="5"/>
      <c r="M63" s="98" t="s">
        <v>1439</v>
      </c>
    </row>
  </sheetData>
  <sortState columnSort="1" ref="B1:FI35">
    <sortCondition ref="B6:FI6"/>
    <sortCondition ref="B4:FI4"/>
    <sortCondition ref="B2:FI2"/>
  </sortState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A65"/>
  <sheetViews>
    <sheetView zoomScale="110" zoomScaleNormal="110" workbookViewId="0">
      <pane xSplit="1" ySplit="6" topLeftCell="B19" activePane="bottomRight" state="frozen"/>
      <selection pane="topRight" activeCell="B1" sqref="B1"/>
      <selection pane="bottomLeft" activeCell="A7" sqref="A7"/>
      <selection pane="bottomRight" activeCell="A20" sqref="A20"/>
    </sheetView>
  </sheetViews>
  <sheetFormatPr baseColWidth="10" defaultRowHeight="12.75" x14ac:dyDescent="0.25"/>
  <cols>
    <col min="1" max="1" width="32.28515625" style="23" customWidth="1"/>
    <col min="2" max="2" width="11.42578125" style="23"/>
    <col min="3" max="7" width="11.42578125" style="9"/>
    <col min="8" max="8" width="11.42578125" style="16"/>
    <col min="9" max="9" width="11.42578125" style="9"/>
    <col min="10" max="10" width="11.42578125" style="23"/>
    <col min="11" max="38" width="11.42578125" style="9"/>
    <col min="39" max="39" width="11.42578125" style="16"/>
    <col min="40" max="75" width="11.42578125" style="9"/>
    <col min="76" max="76" width="11.42578125" style="16"/>
    <col min="77" max="16384" width="11.42578125" style="9"/>
  </cols>
  <sheetData>
    <row r="1" spans="1:105" ht="25.5" x14ac:dyDescent="0.25">
      <c r="A1" s="24" t="s">
        <v>24</v>
      </c>
      <c r="B1" s="9"/>
      <c r="D1" s="23"/>
      <c r="J1" s="9"/>
      <c r="T1" s="9" t="s">
        <v>1141</v>
      </c>
      <c r="AL1" s="16" t="s">
        <v>1356</v>
      </c>
      <c r="AM1" s="9"/>
      <c r="AP1" s="9" t="s">
        <v>2331</v>
      </c>
      <c r="BK1" s="9" t="s">
        <v>866</v>
      </c>
      <c r="CA1" s="9" t="s">
        <v>786</v>
      </c>
    </row>
    <row r="2" spans="1:105" s="3" customFormat="1" ht="25.5" x14ac:dyDescent="0.25">
      <c r="A2" s="25" t="s">
        <v>23</v>
      </c>
      <c r="B2" s="69" t="s">
        <v>228</v>
      </c>
      <c r="C2" s="3" t="s">
        <v>782</v>
      </c>
      <c r="D2" s="26" t="s">
        <v>208</v>
      </c>
      <c r="E2" s="3" t="s">
        <v>790</v>
      </c>
      <c r="F2" s="3" t="s">
        <v>246</v>
      </c>
      <c r="G2" s="3" t="s">
        <v>246</v>
      </c>
      <c r="H2" s="3" t="s">
        <v>246</v>
      </c>
      <c r="I2" s="3" t="s">
        <v>211</v>
      </c>
      <c r="J2" s="3" t="s">
        <v>211</v>
      </c>
      <c r="K2" s="3" t="s">
        <v>214</v>
      </c>
      <c r="L2" s="3" t="s">
        <v>214</v>
      </c>
      <c r="M2" s="3" t="s">
        <v>216</v>
      </c>
      <c r="N2" s="3" t="s">
        <v>216</v>
      </c>
      <c r="O2" s="3" t="s">
        <v>778</v>
      </c>
      <c r="P2" s="3" t="s">
        <v>217</v>
      </c>
      <c r="Q2" s="3" t="s">
        <v>217</v>
      </c>
      <c r="R2" s="3" t="s">
        <v>217</v>
      </c>
      <c r="S2" s="3" t="s">
        <v>765</v>
      </c>
      <c r="T2" s="3" t="s">
        <v>2312</v>
      </c>
      <c r="U2" s="3" t="s">
        <v>779</v>
      </c>
      <c r="V2" s="3" t="s">
        <v>218</v>
      </c>
      <c r="W2" s="3" t="s">
        <v>218</v>
      </c>
      <c r="X2" s="3" t="s">
        <v>1139</v>
      </c>
      <c r="Y2" s="3" t="s">
        <v>238</v>
      </c>
      <c r="Z2" s="3" t="s">
        <v>238</v>
      </c>
      <c r="AA2" s="3" t="s">
        <v>240</v>
      </c>
      <c r="AB2" s="3" t="s">
        <v>240</v>
      </c>
      <c r="AC2" s="26" t="s">
        <v>224</v>
      </c>
      <c r="AD2" s="3" t="s">
        <v>225</v>
      </c>
      <c r="AE2" s="3" t="s">
        <v>226</v>
      </c>
      <c r="AF2" s="3" t="s">
        <v>226</v>
      </c>
      <c r="AG2" s="3" t="s">
        <v>2251</v>
      </c>
      <c r="AH2" s="3" t="s">
        <v>774</v>
      </c>
      <c r="AI2" s="3" t="s">
        <v>764</v>
      </c>
      <c r="AJ2" s="3" t="s">
        <v>775</v>
      </c>
      <c r="AK2" s="3" t="s">
        <v>241</v>
      </c>
      <c r="AL2" s="14" t="s">
        <v>866</v>
      </c>
      <c r="AM2" s="3" t="s">
        <v>242</v>
      </c>
      <c r="AN2" s="3" t="s">
        <v>2325</v>
      </c>
      <c r="AO2" s="3" t="s">
        <v>777</v>
      </c>
      <c r="AP2" s="3" t="s">
        <v>2329</v>
      </c>
      <c r="AQ2" s="3" t="s">
        <v>215</v>
      </c>
      <c r="AR2" s="3" t="s">
        <v>215</v>
      </c>
      <c r="AS2" s="3" t="s">
        <v>215</v>
      </c>
      <c r="AT2" s="3" t="s">
        <v>767</v>
      </c>
      <c r="AU2" s="3" t="s">
        <v>229</v>
      </c>
      <c r="AV2" s="3" t="s">
        <v>229</v>
      </c>
      <c r="AW2" s="3" t="s">
        <v>230</v>
      </c>
      <c r="AX2" s="3" t="s">
        <v>239</v>
      </c>
      <c r="AY2" s="3" t="s">
        <v>231</v>
      </c>
      <c r="AZ2" s="3" t="s">
        <v>227</v>
      </c>
      <c r="BA2" s="3" t="s">
        <v>2247</v>
      </c>
      <c r="BB2" s="3" t="s">
        <v>232</v>
      </c>
      <c r="BC2" s="3" t="s">
        <v>232</v>
      </c>
      <c r="BD2" s="3" t="s">
        <v>243</v>
      </c>
      <c r="BE2" s="3" t="s">
        <v>763</v>
      </c>
      <c r="BF2" s="3" t="s">
        <v>233</v>
      </c>
      <c r="BG2" s="3" t="s">
        <v>233</v>
      </c>
      <c r="BH2" s="3" t="s">
        <v>244</v>
      </c>
      <c r="BI2" s="3" t="s">
        <v>244</v>
      </c>
      <c r="BJ2" s="3" t="s">
        <v>788</v>
      </c>
      <c r="BK2" s="3" t="s">
        <v>865</v>
      </c>
      <c r="BL2" s="3" t="s">
        <v>865</v>
      </c>
      <c r="BM2" s="3" t="s">
        <v>1135</v>
      </c>
      <c r="BN2" s="3" t="s">
        <v>234</v>
      </c>
      <c r="BO2" s="3" t="s">
        <v>234</v>
      </c>
      <c r="BP2" s="3" t="s">
        <v>235</v>
      </c>
      <c r="BQ2" s="3" t="s">
        <v>235</v>
      </c>
      <c r="BR2" s="3" t="s">
        <v>245</v>
      </c>
      <c r="BS2" s="3" t="s">
        <v>245</v>
      </c>
      <c r="BT2" s="3" t="s">
        <v>236</v>
      </c>
      <c r="BU2" s="3" t="s">
        <v>771</v>
      </c>
      <c r="BV2" s="3" t="s">
        <v>781</v>
      </c>
      <c r="BW2" s="3" t="s">
        <v>787</v>
      </c>
      <c r="BX2" s="3" t="s">
        <v>787</v>
      </c>
      <c r="BY2" s="3" t="s">
        <v>789</v>
      </c>
      <c r="BZ2" s="3" t="s">
        <v>2234</v>
      </c>
      <c r="CA2" s="3" t="s">
        <v>783</v>
      </c>
      <c r="CB2" s="3" t="s">
        <v>783</v>
      </c>
    </row>
    <row r="3" spans="1:105" x14ac:dyDescent="0.25">
      <c r="A3" s="24" t="s">
        <v>25</v>
      </c>
      <c r="B3" s="9"/>
      <c r="D3" s="23"/>
      <c r="H3" s="9"/>
      <c r="J3" s="9"/>
      <c r="AC3" s="23"/>
      <c r="AL3" s="16"/>
      <c r="AM3" s="9"/>
      <c r="BX3" s="9"/>
      <c r="BY3" s="9" t="s">
        <v>2241</v>
      </c>
    </row>
    <row r="4" spans="1:105" x14ac:dyDescent="0.25">
      <c r="A4" s="24" t="s">
        <v>212</v>
      </c>
      <c r="B4" s="70" t="s">
        <v>78</v>
      </c>
      <c r="C4" s="9" t="s">
        <v>218</v>
      </c>
      <c r="D4" s="9" t="s">
        <v>218</v>
      </c>
      <c r="E4" s="9" t="s">
        <v>790</v>
      </c>
      <c r="F4" s="9" t="s">
        <v>246</v>
      </c>
      <c r="G4" s="9" t="s">
        <v>246</v>
      </c>
      <c r="H4" s="9" t="s">
        <v>246</v>
      </c>
      <c r="I4" s="9" t="s">
        <v>213</v>
      </c>
      <c r="J4" s="9" t="s">
        <v>213</v>
      </c>
      <c r="K4" s="9" t="s">
        <v>215</v>
      </c>
      <c r="L4" s="9" t="s">
        <v>215</v>
      </c>
      <c r="M4" s="9" t="s">
        <v>216</v>
      </c>
      <c r="N4" s="9" t="s">
        <v>216</v>
      </c>
      <c r="O4" s="9" t="s">
        <v>778</v>
      </c>
      <c r="P4" s="9" t="s">
        <v>217</v>
      </c>
      <c r="Q4" s="9" t="s">
        <v>217</v>
      </c>
      <c r="R4" s="9" t="s">
        <v>217</v>
      </c>
      <c r="S4" s="9" t="s">
        <v>765</v>
      </c>
      <c r="T4" s="9" t="s">
        <v>1140</v>
      </c>
      <c r="U4" s="9" t="s">
        <v>779</v>
      </c>
      <c r="V4" s="9" t="s">
        <v>218</v>
      </c>
      <c r="W4" s="9" t="s">
        <v>218</v>
      </c>
      <c r="X4" s="9" t="s">
        <v>232</v>
      </c>
      <c r="Y4" s="9" t="s">
        <v>239</v>
      </c>
      <c r="Z4" s="9" t="s">
        <v>239</v>
      </c>
      <c r="AA4" s="9" t="s">
        <v>773</v>
      </c>
      <c r="AB4" s="9" t="s">
        <v>773</v>
      </c>
      <c r="AC4" s="23" t="s">
        <v>241</v>
      </c>
      <c r="AD4" s="9" t="s">
        <v>215</v>
      </c>
      <c r="AE4" s="9" t="s">
        <v>226</v>
      </c>
      <c r="AF4" s="9" t="s">
        <v>226</v>
      </c>
      <c r="AG4" s="9" t="s">
        <v>1138</v>
      </c>
      <c r="AH4" s="9" t="s">
        <v>774</v>
      </c>
      <c r="AI4" s="9" t="s">
        <v>1138</v>
      </c>
      <c r="AJ4" s="9" t="s">
        <v>232</v>
      </c>
      <c r="AK4" s="9" t="s">
        <v>241</v>
      </c>
      <c r="AL4" s="16" t="s">
        <v>239</v>
      </c>
      <c r="AM4" s="9" t="s">
        <v>242</v>
      </c>
      <c r="AN4" s="9" t="s">
        <v>766</v>
      </c>
      <c r="AO4" s="9" t="s">
        <v>777</v>
      </c>
      <c r="AP4" s="9" t="s">
        <v>2330</v>
      </c>
      <c r="AQ4" s="9" t="s">
        <v>215</v>
      </c>
      <c r="AR4" s="9" t="s">
        <v>215</v>
      </c>
      <c r="AS4" s="9" t="s">
        <v>215</v>
      </c>
      <c r="AT4" s="9" t="s">
        <v>1137</v>
      </c>
      <c r="AU4" s="9" t="s">
        <v>229</v>
      </c>
      <c r="AV4" s="9" t="s">
        <v>229</v>
      </c>
      <c r="AW4" s="9" t="s">
        <v>215</v>
      </c>
      <c r="AX4" s="9" t="s">
        <v>239</v>
      </c>
      <c r="AY4" s="9" t="s">
        <v>1137</v>
      </c>
      <c r="AZ4" s="9" t="s">
        <v>215</v>
      </c>
      <c r="BB4" s="9" t="s">
        <v>232</v>
      </c>
      <c r="BC4" s="9" t="s">
        <v>232</v>
      </c>
      <c r="BD4" s="9" t="s">
        <v>243</v>
      </c>
      <c r="BE4" s="9" t="s">
        <v>763</v>
      </c>
      <c r="BF4" s="9" t="s">
        <v>233</v>
      </c>
      <c r="BG4" s="9" t="s">
        <v>233</v>
      </c>
      <c r="BH4" s="9" t="s">
        <v>244</v>
      </c>
      <c r="BI4" s="9" t="s">
        <v>244</v>
      </c>
      <c r="BJ4" s="9" t="s">
        <v>233</v>
      </c>
      <c r="BK4" s="9" t="s">
        <v>239</v>
      </c>
      <c r="BL4" s="9" t="s">
        <v>239</v>
      </c>
      <c r="BM4" s="9" t="s">
        <v>1136</v>
      </c>
      <c r="BN4" s="9" t="s">
        <v>234</v>
      </c>
      <c r="BO4" s="9" t="s">
        <v>234</v>
      </c>
      <c r="BP4" s="9" t="s">
        <v>235</v>
      </c>
      <c r="BQ4" s="9" t="s">
        <v>235</v>
      </c>
      <c r="BR4" s="9" t="s">
        <v>239</v>
      </c>
      <c r="BS4" s="9" t="s">
        <v>239</v>
      </c>
      <c r="BT4" s="9" t="s">
        <v>236</v>
      </c>
      <c r="BX4" s="9"/>
    </row>
    <row r="5" spans="1:105" x14ac:dyDescent="0.25">
      <c r="A5" s="23" t="s">
        <v>12</v>
      </c>
      <c r="B5" s="9" t="s">
        <v>209</v>
      </c>
      <c r="C5" s="9" t="s">
        <v>209</v>
      </c>
      <c r="D5" s="23" t="s">
        <v>209</v>
      </c>
      <c r="E5" s="9" t="s">
        <v>209</v>
      </c>
      <c r="F5" s="9" t="s">
        <v>209</v>
      </c>
      <c r="G5" s="9" t="s">
        <v>209</v>
      </c>
      <c r="H5" s="9" t="s">
        <v>209</v>
      </c>
      <c r="I5" s="23" t="s">
        <v>209</v>
      </c>
      <c r="J5" s="9" t="s">
        <v>209</v>
      </c>
      <c r="K5" s="23" t="s">
        <v>209</v>
      </c>
      <c r="L5" s="9" t="s">
        <v>209</v>
      </c>
      <c r="M5" s="23" t="s">
        <v>209</v>
      </c>
      <c r="N5" s="9" t="s">
        <v>209</v>
      </c>
      <c r="O5" s="9" t="s">
        <v>209</v>
      </c>
      <c r="P5" s="23" t="s">
        <v>209</v>
      </c>
      <c r="Q5" s="23" t="s">
        <v>209</v>
      </c>
      <c r="R5" s="9" t="s">
        <v>209</v>
      </c>
      <c r="S5" s="9" t="s">
        <v>209</v>
      </c>
      <c r="T5" s="9" t="s">
        <v>209</v>
      </c>
      <c r="U5" s="9" t="s">
        <v>209</v>
      </c>
      <c r="V5" s="23" t="s">
        <v>209</v>
      </c>
      <c r="W5" s="9" t="s">
        <v>209</v>
      </c>
      <c r="X5" s="9" t="s">
        <v>209</v>
      </c>
      <c r="Y5" s="9" t="s">
        <v>209</v>
      </c>
      <c r="Z5" s="9" t="s">
        <v>209</v>
      </c>
      <c r="AA5" s="9" t="s">
        <v>209</v>
      </c>
      <c r="AB5" s="9" t="s">
        <v>209</v>
      </c>
      <c r="AC5" s="27" t="s">
        <v>209</v>
      </c>
      <c r="AD5" s="27" t="s">
        <v>209</v>
      </c>
      <c r="AE5" s="27" t="s">
        <v>209</v>
      </c>
      <c r="AF5" s="9" t="s">
        <v>209</v>
      </c>
      <c r="AG5" s="9" t="s">
        <v>209</v>
      </c>
      <c r="AH5" s="9" t="s">
        <v>209</v>
      </c>
      <c r="AI5" s="9" t="s">
        <v>209</v>
      </c>
      <c r="AJ5" s="9" t="s">
        <v>209</v>
      </c>
      <c r="AK5" s="9" t="s">
        <v>209</v>
      </c>
      <c r="AL5" s="9" t="s">
        <v>209</v>
      </c>
      <c r="AM5" s="9" t="s">
        <v>209</v>
      </c>
      <c r="AN5" s="9" t="s">
        <v>209</v>
      </c>
      <c r="AO5" s="9" t="s">
        <v>209</v>
      </c>
      <c r="AP5" s="9" t="s">
        <v>209</v>
      </c>
      <c r="AQ5" s="9" t="s">
        <v>209</v>
      </c>
      <c r="AR5" s="9" t="s">
        <v>209</v>
      </c>
      <c r="AS5" s="9" t="s">
        <v>209</v>
      </c>
      <c r="AT5" s="9" t="s">
        <v>209</v>
      </c>
      <c r="AU5" s="9" t="s">
        <v>209</v>
      </c>
      <c r="AV5" s="9" t="s">
        <v>209</v>
      </c>
      <c r="AW5" s="9" t="s">
        <v>209</v>
      </c>
      <c r="AX5" s="9" t="s">
        <v>209</v>
      </c>
      <c r="AY5" s="9" t="s">
        <v>209</v>
      </c>
      <c r="AZ5" s="9" t="s">
        <v>209</v>
      </c>
      <c r="BA5" s="9" t="s">
        <v>209</v>
      </c>
      <c r="BB5" s="9" t="s">
        <v>209</v>
      </c>
      <c r="BC5" s="9" t="s">
        <v>209</v>
      </c>
      <c r="BD5" s="9" t="s">
        <v>209</v>
      </c>
      <c r="BE5" s="9" t="s">
        <v>209</v>
      </c>
      <c r="BF5" s="9" t="s">
        <v>209</v>
      </c>
      <c r="BG5" s="9" t="s">
        <v>209</v>
      </c>
      <c r="BH5" s="9" t="s">
        <v>209</v>
      </c>
      <c r="BI5" s="9" t="s">
        <v>209</v>
      </c>
      <c r="BJ5" s="9" t="s">
        <v>209</v>
      </c>
      <c r="BK5" s="9" t="s">
        <v>209</v>
      </c>
      <c r="BL5" s="9" t="s">
        <v>209</v>
      </c>
      <c r="BM5" s="9" t="s">
        <v>209</v>
      </c>
      <c r="BN5" s="9" t="s">
        <v>209</v>
      </c>
      <c r="BO5" s="9" t="s">
        <v>209</v>
      </c>
      <c r="BP5" s="9" t="s">
        <v>209</v>
      </c>
      <c r="BQ5" s="9" t="s">
        <v>209</v>
      </c>
      <c r="BR5" s="9" t="s">
        <v>209</v>
      </c>
      <c r="BS5" s="9" t="s">
        <v>209</v>
      </c>
      <c r="BT5" s="9" t="s">
        <v>209</v>
      </c>
      <c r="BU5" s="9" t="s">
        <v>772</v>
      </c>
      <c r="BV5" s="9" t="s">
        <v>772</v>
      </c>
      <c r="BW5" s="9" t="s">
        <v>772</v>
      </c>
      <c r="BX5" s="9" t="s">
        <v>772</v>
      </c>
      <c r="BY5" s="9" t="s">
        <v>772</v>
      </c>
      <c r="BZ5" s="9" t="s">
        <v>772</v>
      </c>
      <c r="CA5" s="9" t="s">
        <v>793</v>
      </c>
      <c r="CB5" s="9" t="s">
        <v>793</v>
      </c>
    </row>
    <row r="6" spans="1:105" ht="25.5" x14ac:dyDescent="0.25">
      <c r="A6" s="27" t="s">
        <v>6</v>
      </c>
      <c r="B6" s="23" t="s">
        <v>210</v>
      </c>
      <c r="C6" s="9" t="s">
        <v>685</v>
      </c>
      <c r="D6" s="23" t="s">
        <v>210</v>
      </c>
      <c r="E6" s="245" t="s">
        <v>2299</v>
      </c>
      <c r="F6" s="245" t="s">
        <v>2299</v>
      </c>
      <c r="G6" s="9" t="s">
        <v>2231</v>
      </c>
      <c r="H6" s="16" t="s">
        <v>2435</v>
      </c>
      <c r="I6" s="23" t="s">
        <v>210</v>
      </c>
      <c r="J6" s="9" t="s">
        <v>685</v>
      </c>
      <c r="K6" s="23" t="s">
        <v>210</v>
      </c>
      <c r="L6" s="9" t="s">
        <v>685</v>
      </c>
      <c r="M6" s="23" t="s">
        <v>210</v>
      </c>
      <c r="N6" s="245" t="s">
        <v>2299</v>
      </c>
      <c r="O6" s="245" t="s">
        <v>2299</v>
      </c>
      <c r="P6" s="23" t="s">
        <v>2231</v>
      </c>
      <c r="Q6" s="23" t="s">
        <v>2435</v>
      </c>
      <c r="R6" s="245" t="s">
        <v>2299</v>
      </c>
      <c r="S6" s="245" t="s">
        <v>2299</v>
      </c>
      <c r="T6" s="245" t="s">
        <v>2299</v>
      </c>
      <c r="U6" s="245" t="s">
        <v>2299</v>
      </c>
      <c r="V6" s="23" t="s">
        <v>210</v>
      </c>
      <c r="W6" s="245" t="s">
        <v>2299</v>
      </c>
      <c r="X6" s="9" t="s">
        <v>685</v>
      </c>
      <c r="Y6" s="9" t="s">
        <v>210</v>
      </c>
      <c r="Z6" s="9" t="s">
        <v>685</v>
      </c>
      <c r="AA6" s="9" t="s">
        <v>2231</v>
      </c>
      <c r="AB6" s="245" t="s">
        <v>2299</v>
      </c>
      <c r="AC6" s="23" t="s">
        <v>210</v>
      </c>
      <c r="AD6" s="23" t="s">
        <v>210</v>
      </c>
      <c r="AE6" s="23" t="s">
        <v>210</v>
      </c>
      <c r="AF6" s="37" t="s">
        <v>2324</v>
      </c>
      <c r="AG6" s="9" t="s">
        <v>2252</v>
      </c>
      <c r="AH6" s="37" t="s">
        <v>2324</v>
      </c>
      <c r="AI6" s="9" t="s">
        <v>685</v>
      </c>
      <c r="AJ6" s="9" t="s">
        <v>685</v>
      </c>
      <c r="AK6" s="9" t="s">
        <v>210</v>
      </c>
      <c r="AL6" s="16" t="s">
        <v>1963</v>
      </c>
      <c r="AM6" s="23" t="s">
        <v>2231</v>
      </c>
      <c r="AN6" s="37" t="s">
        <v>2324</v>
      </c>
      <c r="AO6" s="37" t="s">
        <v>2324</v>
      </c>
      <c r="AP6" s="37" t="s">
        <v>2324</v>
      </c>
      <c r="AQ6" s="23" t="s">
        <v>2231</v>
      </c>
      <c r="AR6" s="23" t="s">
        <v>2435</v>
      </c>
      <c r="AS6" s="37" t="s">
        <v>2324</v>
      </c>
      <c r="AT6" s="37" t="s">
        <v>2324</v>
      </c>
      <c r="AU6" s="23" t="s">
        <v>210</v>
      </c>
      <c r="AV6" s="37" t="s">
        <v>2324</v>
      </c>
      <c r="AW6" s="9" t="s">
        <v>210</v>
      </c>
      <c r="AX6" s="9" t="s">
        <v>2231</v>
      </c>
      <c r="AY6" s="9" t="s">
        <v>2231</v>
      </c>
      <c r="AZ6" s="23" t="s">
        <v>210</v>
      </c>
      <c r="BA6" s="23" t="s">
        <v>2231</v>
      </c>
      <c r="BB6" s="9" t="s">
        <v>210</v>
      </c>
      <c r="BC6" s="9" t="s">
        <v>685</v>
      </c>
      <c r="BD6" s="9" t="s">
        <v>2231</v>
      </c>
      <c r="BE6" s="37" t="s">
        <v>2324</v>
      </c>
      <c r="BF6" s="9" t="s">
        <v>210</v>
      </c>
      <c r="BG6" s="9" t="s">
        <v>685</v>
      </c>
      <c r="BH6" s="9" t="s">
        <v>210</v>
      </c>
      <c r="BI6" s="37" t="s">
        <v>2324</v>
      </c>
      <c r="BJ6" s="37" t="s">
        <v>2324</v>
      </c>
      <c r="BK6" s="9" t="s">
        <v>867</v>
      </c>
      <c r="BL6" s="9" t="s">
        <v>91</v>
      </c>
      <c r="BM6" s="9" t="s">
        <v>210</v>
      </c>
      <c r="BN6" s="9" t="s">
        <v>2231</v>
      </c>
      <c r="BO6" s="37" t="s">
        <v>2324</v>
      </c>
      <c r="BP6" s="9" t="s">
        <v>2231</v>
      </c>
      <c r="BQ6" s="37" t="s">
        <v>2324</v>
      </c>
      <c r="BR6" s="9" t="s">
        <v>210</v>
      </c>
      <c r="BS6" s="9" t="s">
        <v>685</v>
      </c>
      <c r="BT6" s="37" t="s">
        <v>2324</v>
      </c>
      <c r="BU6" s="9" t="s">
        <v>685</v>
      </c>
      <c r="BV6" s="9" t="s">
        <v>685</v>
      </c>
      <c r="BW6" s="9" t="s">
        <v>2231</v>
      </c>
      <c r="BX6" s="16" t="s">
        <v>2435</v>
      </c>
      <c r="BY6" s="9" t="s">
        <v>2246</v>
      </c>
      <c r="BZ6" s="9" t="s">
        <v>2231</v>
      </c>
      <c r="CA6" s="9" t="s">
        <v>685</v>
      </c>
      <c r="CB6" s="9" t="s">
        <v>2231</v>
      </c>
    </row>
    <row r="7" spans="1:105" x14ac:dyDescent="0.25">
      <c r="A7" s="28" t="s">
        <v>1</v>
      </c>
      <c r="B7" s="9">
        <v>510</v>
      </c>
      <c r="C7" s="9">
        <v>873</v>
      </c>
      <c r="D7" s="23">
        <v>873</v>
      </c>
      <c r="E7" s="9">
        <v>328</v>
      </c>
      <c r="F7" s="9">
        <v>233</v>
      </c>
      <c r="G7" s="9">
        <v>232</v>
      </c>
      <c r="H7" s="16">
        <v>226</v>
      </c>
      <c r="I7" s="9">
        <v>457</v>
      </c>
      <c r="J7" s="9">
        <v>457</v>
      </c>
      <c r="K7" s="9">
        <v>415</v>
      </c>
      <c r="L7" s="9">
        <v>415</v>
      </c>
      <c r="M7" s="9">
        <v>364</v>
      </c>
      <c r="N7" s="9">
        <v>371</v>
      </c>
      <c r="O7" s="9">
        <v>491</v>
      </c>
      <c r="P7" s="9">
        <v>593</v>
      </c>
      <c r="Q7" s="9">
        <v>598</v>
      </c>
      <c r="R7" s="9">
        <v>587</v>
      </c>
      <c r="S7" s="9">
        <v>560</v>
      </c>
      <c r="T7" s="9">
        <v>477</v>
      </c>
      <c r="U7" s="9">
        <v>492</v>
      </c>
      <c r="V7" s="9">
        <v>590</v>
      </c>
      <c r="W7" s="9">
        <v>641</v>
      </c>
      <c r="X7" s="9">
        <v>455</v>
      </c>
      <c r="Y7" s="9">
        <v>319</v>
      </c>
      <c r="Z7" s="9">
        <v>319</v>
      </c>
      <c r="AA7" s="9">
        <v>409</v>
      </c>
      <c r="AB7" s="9">
        <v>409</v>
      </c>
      <c r="AC7" s="23">
        <v>462</v>
      </c>
      <c r="AD7" s="9">
        <v>725</v>
      </c>
      <c r="AE7" s="9">
        <v>674</v>
      </c>
      <c r="AF7" s="9">
        <v>664</v>
      </c>
      <c r="AG7" s="9">
        <v>971</v>
      </c>
      <c r="AH7" s="9">
        <v>560</v>
      </c>
      <c r="AI7" s="9">
        <v>820</v>
      </c>
      <c r="AJ7" s="9">
        <v>440</v>
      </c>
      <c r="AK7" s="9">
        <v>473</v>
      </c>
      <c r="AL7" s="16">
        <v>469.55</v>
      </c>
      <c r="AM7" s="9">
        <v>233</v>
      </c>
      <c r="AN7" s="9">
        <v>534</v>
      </c>
      <c r="AO7" s="9">
        <v>380</v>
      </c>
      <c r="AP7" s="9">
        <v>393</v>
      </c>
      <c r="AQ7" s="9">
        <v>438</v>
      </c>
      <c r="AR7" s="9">
        <v>436</v>
      </c>
      <c r="AS7" s="9">
        <v>444</v>
      </c>
      <c r="AT7" s="9">
        <v>639</v>
      </c>
      <c r="AU7" s="9">
        <v>469</v>
      </c>
      <c r="AV7" s="9">
        <v>474</v>
      </c>
      <c r="AW7" s="9">
        <v>650</v>
      </c>
      <c r="AX7" s="9">
        <v>304</v>
      </c>
      <c r="AY7" s="9">
        <v>451</v>
      </c>
      <c r="AZ7" s="9">
        <v>440</v>
      </c>
      <c r="BA7" s="9">
        <v>1198</v>
      </c>
      <c r="BB7" s="9">
        <v>468</v>
      </c>
      <c r="BC7" s="9">
        <v>468</v>
      </c>
      <c r="BD7" s="9">
        <v>535</v>
      </c>
      <c r="BE7" s="9">
        <v>579</v>
      </c>
      <c r="BF7" s="9">
        <v>478</v>
      </c>
      <c r="BG7" s="9">
        <v>478</v>
      </c>
      <c r="BH7" s="9">
        <v>375</v>
      </c>
      <c r="BI7" s="9">
        <v>383</v>
      </c>
      <c r="BJ7" s="9">
        <v>565</v>
      </c>
      <c r="BK7" s="9">
        <v>469.55</v>
      </c>
      <c r="BL7" s="9">
        <v>349</v>
      </c>
      <c r="BM7" s="9">
        <v>797</v>
      </c>
      <c r="BN7" s="9">
        <v>422</v>
      </c>
      <c r="BO7" s="9">
        <v>422</v>
      </c>
      <c r="BP7" s="9">
        <v>364</v>
      </c>
      <c r="BQ7" s="9">
        <v>404</v>
      </c>
      <c r="BR7" s="9">
        <v>302</v>
      </c>
      <c r="BS7" s="9">
        <v>302</v>
      </c>
      <c r="BT7" s="9">
        <v>337</v>
      </c>
      <c r="BU7" s="9">
        <v>952</v>
      </c>
      <c r="BV7" s="9">
        <v>627</v>
      </c>
      <c r="BW7" s="9">
        <v>708</v>
      </c>
      <c r="BX7" s="16">
        <v>708</v>
      </c>
      <c r="BY7" s="9">
        <v>414</v>
      </c>
      <c r="BZ7" s="9">
        <v>958</v>
      </c>
      <c r="CA7" s="9">
        <v>754</v>
      </c>
      <c r="CB7" s="9">
        <v>863</v>
      </c>
    </row>
    <row r="8" spans="1:105" x14ac:dyDescent="0.25">
      <c r="A8" s="28" t="s">
        <v>2</v>
      </c>
      <c r="B8" s="9">
        <v>67</v>
      </c>
      <c r="C8" s="9">
        <v>34</v>
      </c>
      <c r="D8" s="23">
        <v>34</v>
      </c>
      <c r="E8" s="9">
        <v>30</v>
      </c>
      <c r="F8" s="9">
        <v>10</v>
      </c>
      <c r="G8" s="9">
        <v>10</v>
      </c>
      <c r="H8" s="16">
        <v>10</v>
      </c>
      <c r="I8" s="9">
        <v>99</v>
      </c>
      <c r="J8" s="9">
        <v>99</v>
      </c>
      <c r="K8" s="9">
        <v>56</v>
      </c>
      <c r="L8" s="9">
        <v>56</v>
      </c>
      <c r="M8" s="9">
        <v>67</v>
      </c>
      <c r="N8" s="9">
        <v>68</v>
      </c>
      <c r="O8" s="9">
        <v>26</v>
      </c>
      <c r="P8" s="9">
        <v>120</v>
      </c>
      <c r="Q8" s="9">
        <v>117</v>
      </c>
      <c r="R8" s="9">
        <v>113</v>
      </c>
      <c r="S8" s="9">
        <v>101</v>
      </c>
      <c r="T8" s="9">
        <v>88</v>
      </c>
      <c r="U8" s="9">
        <v>33</v>
      </c>
      <c r="V8" s="9">
        <v>90</v>
      </c>
      <c r="W8" s="9">
        <v>11</v>
      </c>
      <c r="X8" s="9">
        <v>70</v>
      </c>
      <c r="Y8" s="9">
        <v>33</v>
      </c>
      <c r="Z8" s="9">
        <v>33</v>
      </c>
      <c r="AA8" s="9">
        <v>32</v>
      </c>
      <c r="AB8" s="9">
        <v>32</v>
      </c>
      <c r="AC8" s="23">
        <v>62</v>
      </c>
      <c r="AD8" s="9">
        <v>70</v>
      </c>
      <c r="AE8" s="9">
        <v>47</v>
      </c>
      <c r="AF8" s="9">
        <v>16</v>
      </c>
      <c r="AG8" s="9">
        <v>121</v>
      </c>
      <c r="AH8" s="9">
        <v>89</v>
      </c>
      <c r="AI8" s="9">
        <v>94</v>
      </c>
      <c r="AJ8" s="9">
        <v>55</v>
      </c>
      <c r="AK8" s="9">
        <v>19</v>
      </c>
      <c r="AL8" s="16">
        <v>58.3</v>
      </c>
      <c r="AM8" s="9">
        <v>5</v>
      </c>
      <c r="AN8" s="9">
        <v>72</v>
      </c>
      <c r="AO8" s="9">
        <v>92</v>
      </c>
      <c r="AP8" s="9">
        <v>54</v>
      </c>
      <c r="AQ8" s="9">
        <v>53</v>
      </c>
      <c r="AR8" s="9">
        <v>52</v>
      </c>
      <c r="AS8" s="9">
        <v>53</v>
      </c>
      <c r="AT8" s="9">
        <v>50</v>
      </c>
      <c r="AU8" s="9">
        <v>29</v>
      </c>
      <c r="AV8" s="9">
        <v>9</v>
      </c>
      <c r="AW8" s="9">
        <v>51</v>
      </c>
      <c r="AX8" s="9">
        <v>19</v>
      </c>
      <c r="AY8" s="9">
        <v>47</v>
      </c>
      <c r="AZ8" s="9">
        <v>55</v>
      </c>
      <c r="BA8" s="9">
        <v>209</v>
      </c>
      <c r="BB8" s="9">
        <v>83</v>
      </c>
      <c r="BC8" s="9">
        <v>83</v>
      </c>
      <c r="BD8" s="9">
        <v>14</v>
      </c>
      <c r="BE8" s="9">
        <v>113</v>
      </c>
      <c r="BF8" s="9">
        <v>79</v>
      </c>
      <c r="BG8" s="9">
        <v>79</v>
      </c>
      <c r="BH8" s="9">
        <v>43</v>
      </c>
      <c r="BI8" s="9">
        <v>45</v>
      </c>
      <c r="BJ8" s="9">
        <v>105</v>
      </c>
      <c r="BK8" s="9">
        <v>58.3</v>
      </c>
      <c r="BL8" s="9">
        <v>31</v>
      </c>
      <c r="BM8" s="9">
        <v>85</v>
      </c>
      <c r="BN8" s="9">
        <v>60</v>
      </c>
      <c r="BO8" s="9">
        <v>60</v>
      </c>
      <c r="BP8" s="9">
        <v>54</v>
      </c>
      <c r="BQ8" s="9">
        <v>58</v>
      </c>
      <c r="BR8" s="9">
        <v>50</v>
      </c>
      <c r="BS8" s="9">
        <v>50</v>
      </c>
      <c r="BT8" s="9">
        <v>64</v>
      </c>
      <c r="BU8" s="9">
        <v>66</v>
      </c>
      <c r="BV8" s="9">
        <v>30</v>
      </c>
      <c r="BW8" s="9">
        <v>23</v>
      </c>
      <c r="BX8" s="16">
        <v>23</v>
      </c>
      <c r="BY8" s="9">
        <v>9</v>
      </c>
      <c r="BZ8" s="9">
        <v>78</v>
      </c>
      <c r="CA8" s="9">
        <v>8</v>
      </c>
      <c r="CB8" s="9">
        <v>6</v>
      </c>
    </row>
    <row r="9" spans="1:105" s="19" customFormat="1" x14ac:dyDescent="0.25">
      <c r="A9" s="29" t="s">
        <v>3</v>
      </c>
      <c r="B9" s="19">
        <v>9.4</v>
      </c>
      <c r="C9" s="20">
        <v>17</v>
      </c>
      <c r="D9" s="20">
        <v>17</v>
      </c>
      <c r="E9" s="20">
        <v>18</v>
      </c>
      <c r="F9" s="20">
        <v>18</v>
      </c>
      <c r="G9" s="20">
        <v>18</v>
      </c>
      <c r="H9" s="81">
        <v>18</v>
      </c>
      <c r="I9" s="20">
        <v>12.8</v>
      </c>
      <c r="J9" s="20">
        <v>12.8</v>
      </c>
      <c r="K9" s="20">
        <v>13.9</v>
      </c>
      <c r="L9" s="20">
        <v>13.9</v>
      </c>
      <c r="M9" s="20">
        <v>10.4</v>
      </c>
      <c r="N9" s="20">
        <v>10.5</v>
      </c>
      <c r="O9" s="20">
        <v>16.899999999999999</v>
      </c>
      <c r="P9" s="20">
        <v>16.399999999999999</v>
      </c>
      <c r="Q9" s="20">
        <v>16.399999999999999</v>
      </c>
      <c r="R9" s="20">
        <v>16.5</v>
      </c>
      <c r="S9" s="20">
        <v>10.55</v>
      </c>
      <c r="T9" s="20">
        <v>15.8</v>
      </c>
      <c r="U9" s="20">
        <v>16.100000000000001</v>
      </c>
      <c r="V9" s="20">
        <v>18</v>
      </c>
      <c r="W9" s="20">
        <v>18.100000000000001</v>
      </c>
      <c r="X9" s="20">
        <v>12.2</v>
      </c>
      <c r="Y9" s="20">
        <v>15.5</v>
      </c>
      <c r="Z9" s="20">
        <v>15.5</v>
      </c>
      <c r="AA9" s="20">
        <v>14.6</v>
      </c>
      <c r="AB9" s="20">
        <v>14.6</v>
      </c>
      <c r="AC9" s="20">
        <v>11.3</v>
      </c>
      <c r="AD9" s="20">
        <v>12.7</v>
      </c>
      <c r="AE9" s="20">
        <v>17.899999999999999</v>
      </c>
      <c r="AF9" s="244">
        <v>17.95</v>
      </c>
      <c r="AG9" s="20">
        <v>13.9</v>
      </c>
      <c r="AH9" s="20">
        <v>11.7</v>
      </c>
      <c r="AI9" s="20">
        <v>14.4</v>
      </c>
      <c r="AJ9" s="20">
        <v>14</v>
      </c>
      <c r="AK9" s="20">
        <v>15.6</v>
      </c>
      <c r="AL9" s="81">
        <v>13.52</v>
      </c>
      <c r="AM9" s="20">
        <v>20.5</v>
      </c>
      <c r="AN9" s="20">
        <v>11.1</v>
      </c>
      <c r="AO9" s="20">
        <v>15.05</v>
      </c>
      <c r="AP9" s="20">
        <v>13.35</v>
      </c>
      <c r="AQ9" s="20">
        <v>13.9</v>
      </c>
      <c r="AR9" s="20">
        <v>13.9</v>
      </c>
      <c r="AS9" s="20">
        <v>13.85</v>
      </c>
      <c r="AT9" s="20">
        <v>16.75</v>
      </c>
      <c r="AU9" s="20">
        <v>18.5</v>
      </c>
      <c r="AV9" s="20">
        <v>18.45</v>
      </c>
      <c r="AW9" s="20">
        <v>11.3</v>
      </c>
      <c r="AX9" s="20">
        <v>18</v>
      </c>
      <c r="AY9" s="20">
        <v>16.8</v>
      </c>
      <c r="AZ9" s="20">
        <v>14</v>
      </c>
      <c r="BA9" s="20">
        <v>13.9</v>
      </c>
      <c r="BB9" s="20">
        <v>11.4</v>
      </c>
      <c r="BC9" s="20">
        <v>11.4</v>
      </c>
      <c r="BD9" s="20">
        <v>18.8</v>
      </c>
      <c r="BE9" s="20">
        <v>10.4</v>
      </c>
      <c r="BF9" s="20">
        <v>15.8</v>
      </c>
      <c r="BG9" s="20">
        <v>15.8</v>
      </c>
      <c r="BH9" s="20">
        <v>15</v>
      </c>
      <c r="BI9" s="20">
        <v>15</v>
      </c>
      <c r="BJ9" s="20">
        <v>16.850000000000001</v>
      </c>
      <c r="BK9" s="20">
        <v>13.5</v>
      </c>
      <c r="BL9" s="20">
        <v>16</v>
      </c>
      <c r="BM9" s="20">
        <v>12</v>
      </c>
      <c r="BN9" s="20">
        <v>17</v>
      </c>
      <c r="BO9" s="20">
        <v>17.05</v>
      </c>
      <c r="BP9" s="20">
        <v>12.1</v>
      </c>
      <c r="BQ9" s="20">
        <v>12.15</v>
      </c>
      <c r="BR9" s="20">
        <v>14.1</v>
      </c>
      <c r="BS9" s="20">
        <v>14.1</v>
      </c>
      <c r="BT9" s="20">
        <v>14.9</v>
      </c>
      <c r="BU9" s="20">
        <v>15.8</v>
      </c>
      <c r="BV9" s="20">
        <v>15.6</v>
      </c>
      <c r="BW9" s="20">
        <v>16.600000000000001</v>
      </c>
      <c r="BX9" s="81">
        <v>16.600000000000001</v>
      </c>
      <c r="BY9" s="20">
        <v>16.899999999999999</v>
      </c>
      <c r="BZ9" s="20">
        <v>17.399999999999999</v>
      </c>
      <c r="CA9" s="20">
        <v>16.899999999999999</v>
      </c>
      <c r="CB9" s="20">
        <v>17.8</v>
      </c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</row>
    <row r="10" spans="1:105" x14ac:dyDescent="0.25">
      <c r="A10" s="28" t="s">
        <v>4</v>
      </c>
      <c r="B10" s="9">
        <v>17.600000000000001</v>
      </c>
      <c r="C10" s="9">
        <v>23.6</v>
      </c>
      <c r="D10" s="21">
        <v>23.6</v>
      </c>
      <c r="E10" s="21">
        <v>25.95</v>
      </c>
      <c r="F10" s="21">
        <v>25.35</v>
      </c>
      <c r="G10" s="21">
        <v>25.3</v>
      </c>
      <c r="H10" s="225">
        <v>25.4</v>
      </c>
      <c r="I10" s="21">
        <v>22.4</v>
      </c>
      <c r="J10" s="21">
        <v>22.4</v>
      </c>
      <c r="K10" s="21">
        <v>24.4</v>
      </c>
      <c r="L10" s="21">
        <v>24.4</v>
      </c>
      <c r="M10" s="21">
        <v>19.7</v>
      </c>
      <c r="N10" s="21">
        <v>20.2</v>
      </c>
      <c r="O10" s="21">
        <v>25.95</v>
      </c>
      <c r="P10" s="21">
        <v>24.4</v>
      </c>
      <c r="Q10" s="21">
        <v>24.4</v>
      </c>
      <c r="R10" s="21">
        <v>24.3</v>
      </c>
      <c r="S10" s="21">
        <v>19.149999999999999</v>
      </c>
      <c r="T10" s="21">
        <v>23</v>
      </c>
      <c r="U10" s="21">
        <v>26.05</v>
      </c>
      <c r="V10" s="21">
        <v>34.1</v>
      </c>
      <c r="W10" s="21">
        <v>24.45</v>
      </c>
      <c r="X10" s="21">
        <v>21.3</v>
      </c>
      <c r="Y10" s="21">
        <v>25.2</v>
      </c>
      <c r="Z10" s="21">
        <v>25.2</v>
      </c>
      <c r="AA10" s="21">
        <v>25.6</v>
      </c>
      <c r="AB10" s="21">
        <v>25.55</v>
      </c>
      <c r="AC10" s="21">
        <v>19.600000000000001</v>
      </c>
      <c r="AD10" s="21">
        <v>23.1</v>
      </c>
      <c r="AE10" s="21">
        <v>28</v>
      </c>
      <c r="AF10" s="21">
        <v>28.3</v>
      </c>
      <c r="AG10" s="21">
        <v>18.899999999999999</v>
      </c>
      <c r="AH10" s="34">
        <v>22</v>
      </c>
      <c r="AI10" s="21">
        <v>19.5</v>
      </c>
      <c r="AJ10" s="21">
        <v>25.2</v>
      </c>
      <c r="AK10" s="21">
        <v>25.7</v>
      </c>
      <c r="AL10" s="225"/>
      <c r="AM10" s="21">
        <v>23.6</v>
      </c>
      <c r="AN10" s="21">
        <v>19.75</v>
      </c>
      <c r="AO10" s="21">
        <v>24.95</v>
      </c>
      <c r="AP10" s="21">
        <v>23.65</v>
      </c>
      <c r="AQ10" s="21">
        <v>24.2</v>
      </c>
      <c r="AR10" s="21">
        <v>24.2</v>
      </c>
      <c r="AS10" s="21">
        <v>24.1</v>
      </c>
      <c r="AT10" s="21">
        <v>24.35</v>
      </c>
      <c r="AU10" s="21">
        <v>23.5</v>
      </c>
      <c r="AV10" s="21">
        <v>25.7</v>
      </c>
      <c r="AW10" s="21">
        <v>20.3</v>
      </c>
      <c r="AX10" s="21">
        <v>26.4</v>
      </c>
      <c r="AY10" s="21">
        <v>24.5</v>
      </c>
      <c r="AZ10" s="21">
        <v>25.2</v>
      </c>
      <c r="BA10" s="21">
        <v>19.3</v>
      </c>
      <c r="BB10" s="21">
        <v>22</v>
      </c>
      <c r="BC10" s="21">
        <v>22</v>
      </c>
      <c r="BD10" s="21">
        <v>27.9</v>
      </c>
      <c r="BE10" s="21">
        <v>19.8</v>
      </c>
      <c r="BF10" s="21">
        <v>23.1</v>
      </c>
      <c r="BG10" s="21">
        <v>23.1</v>
      </c>
      <c r="BH10" s="21">
        <v>26.1</v>
      </c>
      <c r="BI10" s="21">
        <v>26.05</v>
      </c>
      <c r="BJ10" s="21">
        <v>25</v>
      </c>
      <c r="BK10" s="21"/>
      <c r="BL10" s="21">
        <v>25.3</v>
      </c>
      <c r="BM10" s="21">
        <v>21.5</v>
      </c>
      <c r="BN10" s="21">
        <v>24.6</v>
      </c>
      <c r="BO10" s="21">
        <v>24.6</v>
      </c>
      <c r="BP10" s="21">
        <v>21.3</v>
      </c>
      <c r="BQ10" s="21">
        <v>21.45</v>
      </c>
      <c r="BR10" s="21">
        <v>24.5</v>
      </c>
      <c r="BS10" s="21">
        <v>24.5</v>
      </c>
      <c r="BT10" s="21">
        <v>24.15</v>
      </c>
      <c r="BU10" s="21">
        <v>22.2</v>
      </c>
      <c r="BV10" s="21">
        <v>20.8</v>
      </c>
      <c r="BW10" s="21">
        <v>22.5</v>
      </c>
      <c r="BX10" s="225">
        <v>22.5</v>
      </c>
      <c r="BY10" s="21">
        <v>23</v>
      </c>
      <c r="BZ10" s="21">
        <v>22</v>
      </c>
      <c r="CA10" s="21">
        <v>22.8</v>
      </c>
      <c r="CB10" s="21">
        <v>24.4</v>
      </c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</row>
    <row r="11" spans="1:105" x14ac:dyDescent="0.25">
      <c r="A11" s="28" t="s">
        <v>5</v>
      </c>
      <c r="B11" s="21">
        <v>2</v>
      </c>
      <c r="C11" s="9">
        <v>10.7</v>
      </c>
      <c r="D11" s="21">
        <v>10.7</v>
      </c>
      <c r="E11" s="21">
        <v>10.8</v>
      </c>
      <c r="F11" s="21">
        <v>11.65</v>
      </c>
      <c r="G11" s="21">
        <v>11.7</v>
      </c>
      <c r="H11" s="225">
        <v>11.4</v>
      </c>
      <c r="I11" s="21">
        <v>5</v>
      </c>
      <c r="J11" s="21">
        <v>5</v>
      </c>
      <c r="K11" s="21">
        <v>5.2</v>
      </c>
      <c r="L11" s="21">
        <v>5.2</v>
      </c>
      <c r="M11" s="21">
        <v>2.8</v>
      </c>
      <c r="N11" s="21">
        <v>2.4</v>
      </c>
      <c r="O11" s="21">
        <v>8.75</v>
      </c>
      <c r="P11" s="21">
        <v>9.4</v>
      </c>
      <c r="Q11" s="21">
        <v>9.4</v>
      </c>
      <c r="R11" s="21">
        <v>9.5</v>
      </c>
      <c r="S11" s="21">
        <v>2.5499999999999998</v>
      </c>
      <c r="T11" s="21">
        <v>9.65</v>
      </c>
      <c r="U11" s="21">
        <v>7.7</v>
      </c>
      <c r="V11" s="21">
        <v>20.100000000000001</v>
      </c>
      <c r="W11" s="21">
        <v>12.3</v>
      </c>
      <c r="X11" s="21">
        <v>3.5</v>
      </c>
      <c r="Y11" s="21">
        <v>6.8</v>
      </c>
      <c r="Z11" s="21">
        <v>6.8</v>
      </c>
      <c r="AA11" s="21">
        <v>5.5</v>
      </c>
      <c r="AB11" s="21">
        <v>5.45</v>
      </c>
      <c r="AC11" s="21">
        <v>3.5</v>
      </c>
      <c r="AD11" s="21">
        <v>2.9</v>
      </c>
      <c r="AE11" s="21">
        <v>8.8000000000000007</v>
      </c>
      <c r="AF11" s="21">
        <v>8.9499999999999993</v>
      </c>
      <c r="AG11" s="21">
        <v>9.8000000000000007</v>
      </c>
      <c r="AH11" s="34">
        <v>3.05</v>
      </c>
      <c r="AI11" s="21">
        <v>10</v>
      </c>
      <c r="AJ11" s="21">
        <v>4.4000000000000004</v>
      </c>
      <c r="AK11" s="21">
        <v>7.1</v>
      </c>
      <c r="AL11" s="225"/>
      <c r="AM11" s="21">
        <v>17.8</v>
      </c>
      <c r="AN11" s="21">
        <v>2.7</v>
      </c>
      <c r="AO11" s="21">
        <v>5.2</v>
      </c>
      <c r="AP11" s="21">
        <v>4.5</v>
      </c>
      <c r="AQ11" s="21">
        <v>4.9000000000000004</v>
      </c>
      <c r="AR11" s="21">
        <v>4.9000000000000004</v>
      </c>
      <c r="AS11" s="21">
        <v>5</v>
      </c>
      <c r="AT11" s="21">
        <v>10.4</v>
      </c>
      <c r="AU11" s="21">
        <v>12.1</v>
      </c>
      <c r="AV11" s="21">
        <v>12.35</v>
      </c>
      <c r="AW11" s="21">
        <v>3.5</v>
      </c>
      <c r="AX11" s="21">
        <v>10</v>
      </c>
      <c r="AY11" s="21">
        <v>10.1</v>
      </c>
      <c r="AZ11" s="21">
        <v>4.4000000000000004</v>
      </c>
      <c r="BA11" s="21">
        <v>9.3000000000000007</v>
      </c>
      <c r="BB11" s="21">
        <v>2.9</v>
      </c>
      <c r="BC11" s="21">
        <v>2.9</v>
      </c>
      <c r="BD11" s="21">
        <v>10.5</v>
      </c>
      <c r="BE11" s="21">
        <v>2.65</v>
      </c>
      <c r="BF11" s="21">
        <v>8.9</v>
      </c>
      <c r="BG11" s="21">
        <v>8.9</v>
      </c>
      <c r="BH11" s="21">
        <v>5.9</v>
      </c>
      <c r="BI11" s="21">
        <v>5.8</v>
      </c>
      <c r="BJ11" s="21">
        <v>9.15</v>
      </c>
      <c r="BK11" s="21"/>
      <c r="BL11" s="21">
        <v>7.8</v>
      </c>
      <c r="BM11" s="21">
        <v>4.2</v>
      </c>
      <c r="BN11" s="21">
        <v>10.3</v>
      </c>
      <c r="BO11" s="21">
        <v>10.3</v>
      </c>
      <c r="BP11" s="21">
        <v>3.3</v>
      </c>
      <c r="BQ11" s="21">
        <v>3.9</v>
      </c>
      <c r="BR11" s="21">
        <v>5</v>
      </c>
      <c r="BS11" s="21">
        <v>5</v>
      </c>
      <c r="BT11" s="21">
        <v>6.05</v>
      </c>
      <c r="BU11" s="21">
        <v>9.6999999999999993</v>
      </c>
      <c r="BV11" s="21">
        <v>8.9</v>
      </c>
      <c r="BW11" s="21">
        <v>10.8</v>
      </c>
      <c r="BX11" s="225">
        <v>10.8</v>
      </c>
      <c r="BY11" s="21">
        <v>11.6</v>
      </c>
      <c r="BZ11" s="21">
        <v>14.4</v>
      </c>
      <c r="CA11" s="21">
        <v>12.2</v>
      </c>
      <c r="CB11" s="21">
        <v>12.4</v>
      </c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</row>
    <row r="12" spans="1:105" x14ac:dyDescent="0.25">
      <c r="A12" s="28" t="s">
        <v>44</v>
      </c>
      <c r="B12" s="23">
        <f t="shared" ref="B12:AI12" si="0">B10-B11</f>
        <v>15.600000000000001</v>
      </c>
      <c r="C12" s="23">
        <f t="shared" si="0"/>
        <v>12.900000000000002</v>
      </c>
      <c r="D12" s="21">
        <f t="shared" si="0"/>
        <v>12.900000000000002</v>
      </c>
      <c r="E12" s="21">
        <f t="shared" si="0"/>
        <v>15.149999999999999</v>
      </c>
      <c r="F12" s="21">
        <f t="shared" si="0"/>
        <v>13.700000000000001</v>
      </c>
      <c r="G12" s="21">
        <f t="shared" si="0"/>
        <v>13.600000000000001</v>
      </c>
      <c r="H12" s="21">
        <f t="shared" si="0"/>
        <v>13.999999999999998</v>
      </c>
      <c r="I12" s="21">
        <f t="shared" si="0"/>
        <v>17.399999999999999</v>
      </c>
      <c r="J12" s="21">
        <f t="shared" si="0"/>
        <v>17.399999999999999</v>
      </c>
      <c r="K12" s="21">
        <f t="shared" si="0"/>
        <v>19.2</v>
      </c>
      <c r="L12" s="21">
        <f t="shared" si="0"/>
        <v>19.2</v>
      </c>
      <c r="M12" s="21">
        <f t="shared" si="0"/>
        <v>16.899999999999999</v>
      </c>
      <c r="N12" s="21">
        <f t="shared" si="0"/>
        <v>17.8</v>
      </c>
      <c r="O12" s="21">
        <f t="shared" si="0"/>
        <v>17.2</v>
      </c>
      <c r="P12" s="21">
        <f t="shared" si="0"/>
        <v>14.999999999999998</v>
      </c>
      <c r="Q12" s="21">
        <f t="shared" si="0"/>
        <v>14.999999999999998</v>
      </c>
      <c r="R12" s="21">
        <f t="shared" si="0"/>
        <v>14.8</v>
      </c>
      <c r="S12" s="21">
        <f t="shared" si="0"/>
        <v>16.599999999999998</v>
      </c>
      <c r="T12" s="21">
        <f t="shared" si="0"/>
        <v>13.35</v>
      </c>
      <c r="U12" s="21">
        <f t="shared" si="0"/>
        <v>18.350000000000001</v>
      </c>
      <c r="V12" s="21">
        <f t="shared" si="0"/>
        <v>14</v>
      </c>
      <c r="W12" s="21">
        <f t="shared" si="0"/>
        <v>12.149999999999999</v>
      </c>
      <c r="X12" s="21">
        <f t="shared" si="0"/>
        <v>17.8</v>
      </c>
      <c r="Y12" s="21">
        <f t="shared" si="0"/>
        <v>18.399999999999999</v>
      </c>
      <c r="Z12" s="21">
        <f t="shared" si="0"/>
        <v>18.399999999999999</v>
      </c>
      <c r="AA12" s="21">
        <f t="shared" si="0"/>
        <v>20.100000000000001</v>
      </c>
      <c r="AB12" s="21">
        <f t="shared" si="0"/>
        <v>20.100000000000001</v>
      </c>
      <c r="AC12" s="21">
        <f t="shared" si="0"/>
        <v>16.100000000000001</v>
      </c>
      <c r="AD12" s="21">
        <f t="shared" si="0"/>
        <v>20.200000000000003</v>
      </c>
      <c r="AE12" s="21">
        <f t="shared" si="0"/>
        <v>19.2</v>
      </c>
      <c r="AF12" s="21">
        <f t="shared" si="0"/>
        <v>19.350000000000001</v>
      </c>
      <c r="AG12" s="21">
        <f t="shared" si="0"/>
        <v>9.0999999999999979</v>
      </c>
      <c r="AH12" s="21">
        <f t="shared" si="0"/>
        <v>18.95</v>
      </c>
      <c r="AI12" s="21">
        <f t="shared" si="0"/>
        <v>9.5</v>
      </c>
      <c r="AJ12" s="21">
        <f t="shared" ref="AJ12:BJ12" si="1">AJ10-AJ11</f>
        <v>20.799999999999997</v>
      </c>
      <c r="AK12" s="21">
        <f t="shared" si="1"/>
        <v>18.600000000000001</v>
      </c>
      <c r="AL12" s="225"/>
      <c r="AM12" s="21">
        <f t="shared" si="1"/>
        <v>5.8000000000000007</v>
      </c>
      <c r="AN12" s="21">
        <f t="shared" si="1"/>
        <v>17.05</v>
      </c>
      <c r="AO12" s="21">
        <f t="shared" si="1"/>
        <v>19.75</v>
      </c>
      <c r="AP12" s="21">
        <f t="shared" si="1"/>
        <v>19.149999999999999</v>
      </c>
      <c r="AQ12" s="21">
        <f t="shared" si="1"/>
        <v>19.299999999999997</v>
      </c>
      <c r="AR12" s="21">
        <f t="shared" si="1"/>
        <v>19.299999999999997</v>
      </c>
      <c r="AS12" s="21">
        <f t="shared" si="1"/>
        <v>19.100000000000001</v>
      </c>
      <c r="AT12" s="21">
        <f t="shared" si="1"/>
        <v>13.950000000000001</v>
      </c>
      <c r="AU12" s="21">
        <f t="shared" si="1"/>
        <v>11.4</v>
      </c>
      <c r="AV12" s="21">
        <f t="shared" si="1"/>
        <v>13.35</v>
      </c>
      <c r="AW12" s="21">
        <f t="shared" si="1"/>
        <v>16.8</v>
      </c>
      <c r="AX12" s="21">
        <f t="shared" si="1"/>
        <v>16.399999999999999</v>
      </c>
      <c r="AY12" s="21">
        <f t="shared" si="1"/>
        <v>14.4</v>
      </c>
      <c r="AZ12" s="21">
        <f t="shared" si="1"/>
        <v>20.799999999999997</v>
      </c>
      <c r="BA12" s="21">
        <f t="shared" si="1"/>
        <v>10</v>
      </c>
      <c r="BB12" s="21">
        <f t="shared" si="1"/>
        <v>19.100000000000001</v>
      </c>
      <c r="BC12" s="21">
        <f t="shared" si="1"/>
        <v>19.100000000000001</v>
      </c>
      <c r="BD12" s="21">
        <f t="shared" si="1"/>
        <v>17.399999999999999</v>
      </c>
      <c r="BE12" s="21">
        <f t="shared" si="1"/>
        <v>17.150000000000002</v>
      </c>
      <c r="BF12" s="21">
        <f t="shared" si="1"/>
        <v>14.200000000000001</v>
      </c>
      <c r="BG12" s="21">
        <f t="shared" si="1"/>
        <v>14.200000000000001</v>
      </c>
      <c r="BH12" s="21">
        <f t="shared" si="1"/>
        <v>20.200000000000003</v>
      </c>
      <c r="BI12" s="21">
        <f t="shared" si="1"/>
        <v>20.25</v>
      </c>
      <c r="BJ12" s="21">
        <f t="shared" si="1"/>
        <v>15.85</v>
      </c>
      <c r="BK12" s="21"/>
      <c r="BL12" s="21">
        <f t="shared" ref="BL12:CA12" si="2">BL10-BL11</f>
        <v>17.5</v>
      </c>
      <c r="BM12" s="21">
        <f t="shared" si="2"/>
        <v>17.3</v>
      </c>
      <c r="BN12" s="21">
        <f t="shared" si="2"/>
        <v>14.3</v>
      </c>
      <c r="BO12" s="21">
        <f t="shared" si="2"/>
        <v>14.3</v>
      </c>
      <c r="BP12" s="21">
        <f t="shared" si="2"/>
        <v>18</v>
      </c>
      <c r="BQ12" s="21">
        <f t="shared" si="2"/>
        <v>17.55</v>
      </c>
      <c r="BR12" s="21">
        <f t="shared" si="2"/>
        <v>19.5</v>
      </c>
      <c r="BS12" s="21">
        <f t="shared" si="2"/>
        <v>19.5</v>
      </c>
      <c r="BT12" s="21">
        <f t="shared" si="2"/>
        <v>18.099999999999998</v>
      </c>
      <c r="BU12" s="21">
        <f t="shared" si="2"/>
        <v>12.5</v>
      </c>
      <c r="BV12" s="21">
        <f t="shared" si="2"/>
        <v>11.9</v>
      </c>
      <c r="BW12" s="21">
        <f t="shared" si="2"/>
        <v>11.7</v>
      </c>
      <c r="BX12" s="21">
        <f t="shared" si="2"/>
        <v>11.7</v>
      </c>
      <c r="BY12" s="21">
        <f t="shared" si="2"/>
        <v>11.4</v>
      </c>
      <c r="BZ12" s="21">
        <f t="shared" si="2"/>
        <v>7.6</v>
      </c>
      <c r="CA12" s="21">
        <f t="shared" si="2"/>
        <v>10.600000000000001</v>
      </c>
      <c r="CB12" s="21">
        <f t="shared" ref="CB12:DA12" si="3">CB10-CB11</f>
        <v>11.999999999999998</v>
      </c>
      <c r="CC12" s="21">
        <f t="shared" si="3"/>
        <v>0</v>
      </c>
      <c r="CD12" s="21">
        <f t="shared" si="3"/>
        <v>0</v>
      </c>
      <c r="CE12" s="21">
        <f t="shared" si="3"/>
        <v>0</v>
      </c>
      <c r="CF12" s="21">
        <f t="shared" si="3"/>
        <v>0</v>
      </c>
      <c r="CG12" s="21">
        <f t="shared" si="3"/>
        <v>0</v>
      </c>
      <c r="CH12" s="21">
        <f t="shared" si="3"/>
        <v>0</v>
      </c>
      <c r="CI12" s="21">
        <f t="shared" si="3"/>
        <v>0</v>
      </c>
      <c r="CJ12" s="21">
        <f t="shared" si="3"/>
        <v>0</v>
      </c>
      <c r="CK12" s="21">
        <f t="shared" si="3"/>
        <v>0</v>
      </c>
      <c r="CL12" s="21">
        <f t="shared" si="3"/>
        <v>0</v>
      </c>
      <c r="CM12" s="21">
        <f t="shared" si="3"/>
        <v>0</v>
      </c>
      <c r="CN12" s="21">
        <f t="shared" si="3"/>
        <v>0</v>
      </c>
      <c r="CO12" s="21">
        <f t="shared" si="3"/>
        <v>0</v>
      </c>
      <c r="CP12" s="21">
        <f t="shared" si="3"/>
        <v>0</v>
      </c>
      <c r="CQ12" s="21">
        <f t="shared" si="3"/>
        <v>0</v>
      </c>
      <c r="CR12" s="21">
        <f t="shared" si="3"/>
        <v>0</v>
      </c>
      <c r="CS12" s="21">
        <f t="shared" si="3"/>
        <v>0</v>
      </c>
      <c r="CT12" s="21">
        <f t="shared" si="3"/>
        <v>0</v>
      </c>
      <c r="CU12" s="21">
        <f t="shared" si="3"/>
        <v>0</v>
      </c>
      <c r="CV12" s="21">
        <f t="shared" si="3"/>
        <v>0</v>
      </c>
      <c r="CW12" s="21">
        <f t="shared" si="3"/>
        <v>0</v>
      </c>
      <c r="CX12" s="21">
        <f t="shared" si="3"/>
        <v>0</v>
      </c>
      <c r="CY12" s="21">
        <f t="shared" si="3"/>
        <v>0</v>
      </c>
      <c r="CZ12" s="21">
        <f t="shared" si="3"/>
        <v>0</v>
      </c>
      <c r="DA12" s="21">
        <f t="shared" si="3"/>
        <v>0</v>
      </c>
    </row>
    <row r="13" spans="1:105" x14ac:dyDescent="0.25">
      <c r="A13" s="28" t="s">
        <v>18</v>
      </c>
      <c r="C13" s="23"/>
      <c r="D13" s="23"/>
      <c r="E13" s="23" t="s">
        <v>2301</v>
      </c>
      <c r="F13" s="23" t="s">
        <v>2281</v>
      </c>
      <c r="G13" s="23" t="s">
        <v>2281</v>
      </c>
      <c r="H13" s="147"/>
      <c r="L13" s="23"/>
      <c r="N13" s="23" t="s">
        <v>2304</v>
      </c>
      <c r="O13" s="23" t="s">
        <v>2307</v>
      </c>
      <c r="R13" s="23" t="s">
        <v>2309</v>
      </c>
      <c r="S13" s="23" t="s">
        <v>2135</v>
      </c>
      <c r="T13" s="23" t="s">
        <v>2314</v>
      </c>
      <c r="U13" s="23" t="s">
        <v>2027</v>
      </c>
      <c r="W13" s="23" t="s">
        <v>2317</v>
      </c>
      <c r="X13" s="23"/>
      <c r="Y13" s="23"/>
      <c r="Z13" s="23"/>
      <c r="AA13" s="23"/>
      <c r="AB13" s="23" t="s">
        <v>2322</v>
      </c>
      <c r="AC13" s="23"/>
      <c r="AD13" s="23"/>
      <c r="AE13" s="23"/>
      <c r="AF13" s="23" t="s">
        <v>2094</v>
      </c>
      <c r="AG13" s="23" t="s">
        <v>2254</v>
      </c>
      <c r="AH13" s="23" t="s">
        <v>2297</v>
      </c>
      <c r="AI13" s="23"/>
      <c r="AJ13" s="23"/>
      <c r="AK13" s="23" t="s">
        <v>2279</v>
      </c>
      <c r="AL13" s="147"/>
      <c r="AM13" s="23" t="s">
        <v>2283</v>
      </c>
      <c r="AN13" s="23" t="s">
        <v>2131</v>
      </c>
      <c r="AO13" s="23" t="s">
        <v>2328</v>
      </c>
      <c r="AP13" s="9" t="s">
        <v>2334</v>
      </c>
      <c r="AQ13" s="23" t="s">
        <v>2273</v>
      </c>
      <c r="AR13" s="23"/>
      <c r="AS13" s="23" t="s">
        <v>2273</v>
      </c>
      <c r="AT13" s="23" t="s">
        <v>2337</v>
      </c>
      <c r="AU13" s="23"/>
      <c r="AV13" s="23" t="s">
        <v>2338</v>
      </c>
      <c r="AW13" s="23"/>
      <c r="AX13" s="23" t="s">
        <v>2277</v>
      </c>
      <c r="AY13" s="23" t="s">
        <v>2275</v>
      </c>
      <c r="AZ13" s="23"/>
      <c r="BA13" s="23" t="s">
        <v>2249</v>
      </c>
      <c r="BB13" s="23"/>
      <c r="BC13" s="23"/>
      <c r="BD13" s="23"/>
      <c r="BE13" s="23" t="s">
        <v>2340</v>
      </c>
      <c r="BF13" s="23"/>
      <c r="BG13" s="23"/>
      <c r="BH13" s="23"/>
      <c r="BI13" s="23" t="s">
        <v>2341</v>
      </c>
      <c r="BJ13" s="23" t="s">
        <v>2343</v>
      </c>
      <c r="BK13" s="23"/>
      <c r="BL13" s="23"/>
      <c r="BM13" s="23"/>
      <c r="BN13" s="23" t="s">
        <v>2344</v>
      </c>
      <c r="BO13" s="23" t="s">
        <v>2344</v>
      </c>
      <c r="BP13" s="23" t="s">
        <v>2258</v>
      </c>
      <c r="BQ13" s="23" t="s">
        <v>2258</v>
      </c>
      <c r="BR13" s="23"/>
      <c r="BS13" s="23"/>
      <c r="BT13" s="23" t="s">
        <v>2261</v>
      </c>
      <c r="BU13" s="23"/>
      <c r="BV13" s="23"/>
      <c r="BW13" s="23" t="s">
        <v>2233</v>
      </c>
      <c r="BX13" s="147"/>
      <c r="BY13" s="23" t="s">
        <v>2066</v>
      </c>
      <c r="BZ13" s="23" t="s">
        <v>2243</v>
      </c>
      <c r="CA13" s="23"/>
      <c r="CB13" s="23" t="s">
        <v>2285</v>
      </c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</row>
    <row r="14" spans="1:105" x14ac:dyDescent="0.25">
      <c r="A14" s="28" t="s">
        <v>19</v>
      </c>
      <c r="C14" s="23"/>
      <c r="E14" s="23" t="s">
        <v>2300</v>
      </c>
      <c r="F14" s="23" t="s">
        <v>1902</v>
      </c>
      <c r="G14" s="23" t="s">
        <v>2280</v>
      </c>
      <c r="H14" s="147" t="s">
        <v>1902</v>
      </c>
      <c r="L14" s="23"/>
      <c r="N14" s="23" t="s">
        <v>851</v>
      </c>
      <c r="O14" s="23" t="s">
        <v>2306</v>
      </c>
      <c r="Q14" s="9" t="s">
        <v>2533</v>
      </c>
      <c r="R14" s="23" t="s">
        <v>2308</v>
      </c>
      <c r="S14" s="23" t="s">
        <v>2311</v>
      </c>
      <c r="T14" s="23" t="s">
        <v>2313</v>
      </c>
      <c r="U14" s="23" t="s">
        <v>2315</v>
      </c>
      <c r="W14" s="23" t="s">
        <v>2316</v>
      </c>
      <c r="X14" s="23"/>
      <c r="Y14" s="23"/>
      <c r="Z14" s="23"/>
      <c r="AA14" s="23"/>
      <c r="AB14" s="23" t="s">
        <v>2321</v>
      </c>
      <c r="AC14" s="23"/>
      <c r="AD14" s="23"/>
      <c r="AE14" s="23"/>
      <c r="AF14" s="23" t="s">
        <v>2296</v>
      </c>
      <c r="AG14" s="23" t="s">
        <v>2253</v>
      </c>
      <c r="AH14" s="23" t="s">
        <v>2298</v>
      </c>
      <c r="AI14" s="23"/>
      <c r="AJ14" s="23"/>
      <c r="AK14" s="23" t="s">
        <v>2278</v>
      </c>
      <c r="AL14" s="147"/>
      <c r="AM14" s="23" t="s">
        <v>2282</v>
      </c>
      <c r="AN14" s="23" t="s">
        <v>2326</v>
      </c>
      <c r="AO14" s="23" t="s">
        <v>2327</v>
      </c>
      <c r="AP14" s="23" t="s">
        <v>2332</v>
      </c>
      <c r="AQ14" s="23" t="s">
        <v>2272</v>
      </c>
      <c r="AR14" s="23" t="s">
        <v>2535</v>
      </c>
      <c r="AS14" s="23" t="s">
        <v>2272</v>
      </c>
      <c r="AT14" s="23" t="s">
        <v>2336</v>
      </c>
      <c r="AU14" s="23"/>
      <c r="AV14" s="23" t="s">
        <v>1904</v>
      </c>
      <c r="AW14" s="23"/>
      <c r="AX14" s="23" t="s">
        <v>2276</v>
      </c>
      <c r="AY14" s="23" t="s">
        <v>2274</v>
      </c>
      <c r="AZ14" s="23"/>
      <c r="BA14" s="23" t="s">
        <v>2248</v>
      </c>
      <c r="BB14" s="23"/>
      <c r="BC14" s="23"/>
      <c r="BD14" s="23"/>
      <c r="BE14" s="23" t="s">
        <v>2339</v>
      </c>
      <c r="BF14" s="23"/>
      <c r="BG14" s="23"/>
      <c r="BH14" s="23"/>
      <c r="BI14" s="23" t="s">
        <v>2336</v>
      </c>
      <c r="BJ14" s="23" t="s">
        <v>2342</v>
      </c>
      <c r="BK14" s="23"/>
      <c r="BL14" s="23"/>
      <c r="BM14" s="23"/>
      <c r="BN14" s="23" t="s">
        <v>2315</v>
      </c>
      <c r="BO14" s="23" t="s">
        <v>2315</v>
      </c>
      <c r="BP14" s="23" t="s">
        <v>2257</v>
      </c>
      <c r="BQ14" s="23" t="s">
        <v>2257</v>
      </c>
      <c r="BR14" s="23"/>
      <c r="BS14" s="23"/>
      <c r="BT14" s="23" t="s">
        <v>2257</v>
      </c>
      <c r="BU14" s="23"/>
      <c r="BV14" s="23"/>
      <c r="BW14" s="23" t="s">
        <v>2232</v>
      </c>
      <c r="BX14" s="147" t="s">
        <v>2536</v>
      </c>
      <c r="BY14" s="23" t="s">
        <v>2244</v>
      </c>
      <c r="BZ14" s="23" t="s">
        <v>2242</v>
      </c>
      <c r="CA14" s="23"/>
      <c r="CB14" s="23" t="s">
        <v>2284</v>
      </c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</row>
    <row r="15" spans="1:105" x14ac:dyDescent="0.25">
      <c r="A15" s="28" t="s">
        <v>20</v>
      </c>
      <c r="B15" s="23">
        <v>1160</v>
      </c>
      <c r="C15" s="9">
        <v>5</v>
      </c>
      <c r="D15" s="23">
        <v>5</v>
      </c>
      <c r="E15" s="23">
        <v>81</v>
      </c>
      <c r="F15" s="23">
        <v>6</v>
      </c>
      <c r="G15" s="23">
        <v>7</v>
      </c>
      <c r="H15" s="147" t="s">
        <v>2428</v>
      </c>
      <c r="I15" s="23" t="s">
        <v>78</v>
      </c>
      <c r="J15" s="23" t="s">
        <v>78</v>
      </c>
      <c r="K15" s="9">
        <v>490</v>
      </c>
      <c r="L15" s="23">
        <v>490</v>
      </c>
      <c r="M15" s="9">
        <v>1131</v>
      </c>
      <c r="N15" s="23">
        <v>1128</v>
      </c>
      <c r="O15" s="23">
        <v>203</v>
      </c>
      <c r="P15" s="9">
        <v>95</v>
      </c>
      <c r="Q15" s="9">
        <v>93</v>
      </c>
      <c r="R15" s="23">
        <v>93</v>
      </c>
      <c r="S15" s="23">
        <v>854</v>
      </c>
      <c r="T15" s="23">
        <v>110</v>
      </c>
      <c r="U15" s="23">
        <v>460</v>
      </c>
      <c r="V15" s="9">
        <v>10</v>
      </c>
      <c r="W15" s="23">
        <v>14</v>
      </c>
      <c r="X15" s="23">
        <v>912</v>
      </c>
      <c r="Y15" s="23">
        <v>188</v>
      </c>
      <c r="Z15" s="23">
        <v>188</v>
      </c>
      <c r="AA15" s="23">
        <v>628</v>
      </c>
      <c r="AB15" s="23">
        <v>628</v>
      </c>
      <c r="AC15" s="23" t="s">
        <v>78</v>
      </c>
      <c r="AD15" s="23" t="s">
        <v>78</v>
      </c>
      <c r="AE15" s="23" t="s">
        <v>78</v>
      </c>
      <c r="AF15" s="23">
        <v>91</v>
      </c>
      <c r="AG15" s="23">
        <v>87</v>
      </c>
      <c r="AH15" s="23">
        <v>944</v>
      </c>
      <c r="AI15" s="23">
        <v>149</v>
      </c>
      <c r="AJ15" s="23">
        <v>571</v>
      </c>
      <c r="AK15" s="23">
        <v>689</v>
      </c>
      <c r="AL15" s="16">
        <v>760</v>
      </c>
      <c r="AM15" s="23">
        <v>6</v>
      </c>
      <c r="AN15" s="23">
        <v>913</v>
      </c>
      <c r="AO15" s="23">
        <v>203</v>
      </c>
      <c r="AP15" s="23" t="s">
        <v>2333</v>
      </c>
      <c r="AQ15" s="23">
        <v>667</v>
      </c>
      <c r="AR15" s="23">
        <v>657</v>
      </c>
      <c r="AS15" s="23">
        <v>660</v>
      </c>
      <c r="AT15" s="23">
        <v>47</v>
      </c>
      <c r="AU15" s="23" t="s">
        <v>78</v>
      </c>
      <c r="AV15" s="23">
        <v>33</v>
      </c>
      <c r="AW15" s="23" t="s">
        <v>78</v>
      </c>
      <c r="AX15" s="23">
        <v>44</v>
      </c>
      <c r="AY15" s="23">
        <v>28</v>
      </c>
      <c r="AZ15" s="23" t="s">
        <v>78</v>
      </c>
      <c r="BA15" s="23">
        <v>88</v>
      </c>
      <c r="BB15" s="23" t="s">
        <v>78</v>
      </c>
      <c r="BC15" s="9">
        <v>1002</v>
      </c>
      <c r="BD15" s="23">
        <v>30</v>
      </c>
      <c r="BE15" s="23">
        <v>1080</v>
      </c>
      <c r="BF15" s="23" t="s">
        <v>78</v>
      </c>
      <c r="BG15" s="23" t="s">
        <v>78</v>
      </c>
      <c r="BH15" s="23" t="s">
        <v>78</v>
      </c>
      <c r="BI15" s="23">
        <v>539</v>
      </c>
      <c r="BJ15" s="23">
        <v>44</v>
      </c>
      <c r="BK15" s="23" t="s">
        <v>868</v>
      </c>
      <c r="BL15" s="23">
        <v>264</v>
      </c>
      <c r="BM15" s="23" t="s">
        <v>78</v>
      </c>
      <c r="BN15" s="23">
        <v>13</v>
      </c>
      <c r="BO15" s="23">
        <v>13</v>
      </c>
      <c r="BP15" s="23">
        <v>715</v>
      </c>
      <c r="BQ15" s="23">
        <v>695</v>
      </c>
      <c r="BR15" s="23">
        <v>605</v>
      </c>
      <c r="BS15" s="23">
        <v>605</v>
      </c>
      <c r="BT15" s="23">
        <v>237</v>
      </c>
      <c r="BU15" s="23">
        <v>140</v>
      </c>
      <c r="BV15" s="9">
        <v>312</v>
      </c>
      <c r="BW15" s="23">
        <v>77</v>
      </c>
      <c r="BX15" s="147">
        <v>110</v>
      </c>
      <c r="BY15" s="23">
        <v>19</v>
      </c>
      <c r="BZ15" s="23">
        <v>35</v>
      </c>
      <c r="CA15" s="23">
        <v>122</v>
      </c>
      <c r="CB15" s="23">
        <v>27</v>
      </c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</row>
    <row r="16" spans="1:105" x14ac:dyDescent="0.25">
      <c r="A16" s="28" t="s">
        <v>21</v>
      </c>
      <c r="B16" s="23" t="s">
        <v>78</v>
      </c>
      <c r="C16" s="23" t="s">
        <v>78</v>
      </c>
      <c r="D16" s="23" t="s">
        <v>78</v>
      </c>
      <c r="E16" s="23" t="s">
        <v>768</v>
      </c>
      <c r="F16" s="23" t="s">
        <v>768</v>
      </c>
      <c r="G16" s="23" t="s">
        <v>768</v>
      </c>
      <c r="H16" s="23" t="s">
        <v>105</v>
      </c>
      <c r="I16" s="23" t="s">
        <v>78</v>
      </c>
      <c r="J16" s="23" t="s">
        <v>78</v>
      </c>
      <c r="K16" s="23" t="s">
        <v>78</v>
      </c>
      <c r="L16" s="23" t="s">
        <v>78</v>
      </c>
      <c r="M16" s="23" t="s">
        <v>78</v>
      </c>
      <c r="N16" s="23" t="s">
        <v>768</v>
      </c>
      <c r="O16" s="23" t="s">
        <v>768</v>
      </c>
      <c r="P16" s="23" t="s">
        <v>78</v>
      </c>
      <c r="Q16" s="23" t="s">
        <v>105</v>
      </c>
      <c r="R16" s="23" t="s">
        <v>768</v>
      </c>
      <c r="S16" s="23" t="s">
        <v>768</v>
      </c>
      <c r="T16" s="23" t="s">
        <v>768</v>
      </c>
      <c r="U16" s="23" t="s">
        <v>768</v>
      </c>
      <c r="V16" s="23" t="s">
        <v>78</v>
      </c>
      <c r="W16" s="23" t="s">
        <v>784</v>
      </c>
      <c r="X16" s="23" t="s">
        <v>78</v>
      </c>
      <c r="Y16" s="23" t="s">
        <v>78</v>
      </c>
      <c r="Z16" s="23" t="s">
        <v>78</v>
      </c>
      <c r="AA16" s="23" t="s">
        <v>768</v>
      </c>
      <c r="AB16" s="23" t="s">
        <v>768</v>
      </c>
      <c r="AC16" s="23" t="s">
        <v>78</v>
      </c>
      <c r="AD16" s="23" t="s">
        <v>78</v>
      </c>
      <c r="AE16" s="23" t="s">
        <v>78</v>
      </c>
      <c r="AF16" s="23" t="s">
        <v>768</v>
      </c>
      <c r="AG16" s="23" t="s">
        <v>105</v>
      </c>
      <c r="AH16" s="23" t="s">
        <v>768</v>
      </c>
      <c r="AI16" s="23" t="s">
        <v>769</v>
      </c>
      <c r="AJ16" s="23" t="s">
        <v>78</v>
      </c>
      <c r="AK16" s="23" t="s">
        <v>78</v>
      </c>
      <c r="AL16" s="147"/>
      <c r="AM16" s="23" t="s">
        <v>78</v>
      </c>
      <c r="AN16" s="23" t="s">
        <v>770</v>
      </c>
      <c r="AO16" s="23" t="s">
        <v>768</v>
      </c>
      <c r="AP16" s="23" t="s">
        <v>1389</v>
      </c>
      <c r="AQ16" s="23" t="s">
        <v>78</v>
      </c>
      <c r="AR16" s="23" t="s">
        <v>105</v>
      </c>
      <c r="AS16" s="23" t="s">
        <v>768</v>
      </c>
      <c r="AT16" s="23" t="s">
        <v>768</v>
      </c>
      <c r="AU16" s="23" t="s">
        <v>78</v>
      </c>
      <c r="AV16" s="23" t="s">
        <v>768</v>
      </c>
      <c r="AW16" s="23" t="s">
        <v>78</v>
      </c>
      <c r="AX16" s="23" t="s">
        <v>78</v>
      </c>
      <c r="AY16" s="23" t="s">
        <v>78</v>
      </c>
      <c r="AZ16" s="23" t="s">
        <v>78</v>
      </c>
      <c r="BA16" s="23" t="s">
        <v>78</v>
      </c>
      <c r="BB16" s="23" t="s">
        <v>78</v>
      </c>
      <c r="BC16" s="23" t="s">
        <v>78</v>
      </c>
      <c r="BD16" s="23" t="s">
        <v>78</v>
      </c>
      <c r="BE16" s="23" t="s">
        <v>768</v>
      </c>
      <c r="BF16" s="23" t="s">
        <v>78</v>
      </c>
      <c r="BG16" s="23" t="s">
        <v>78</v>
      </c>
      <c r="BH16" s="23" t="s">
        <v>78</v>
      </c>
      <c r="BI16" s="23" t="s">
        <v>768</v>
      </c>
      <c r="BJ16" s="23" t="s">
        <v>768</v>
      </c>
      <c r="BK16" s="23" t="s">
        <v>78</v>
      </c>
      <c r="BL16" s="23" t="s">
        <v>309</v>
      </c>
      <c r="BM16" s="23" t="s">
        <v>78</v>
      </c>
      <c r="BN16" s="23" t="s">
        <v>78</v>
      </c>
      <c r="BO16" s="23" t="s">
        <v>768</v>
      </c>
      <c r="BP16" s="23" t="s">
        <v>78</v>
      </c>
      <c r="BQ16" s="23" t="s">
        <v>768</v>
      </c>
      <c r="BR16" s="23" t="s">
        <v>78</v>
      </c>
      <c r="BS16" s="23" t="s">
        <v>78</v>
      </c>
      <c r="BT16" s="23" t="s">
        <v>768</v>
      </c>
      <c r="BU16" s="23" t="s">
        <v>776</v>
      </c>
      <c r="BV16" s="23" t="s">
        <v>776</v>
      </c>
      <c r="BW16" s="23" t="s">
        <v>105</v>
      </c>
      <c r="BX16" s="23" t="s">
        <v>105</v>
      </c>
      <c r="BY16" s="23" t="s">
        <v>78</v>
      </c>
      <c r="BZ16" s="23" t="s">
        <v>78</v>
      </c>
      <c r="CA16" s="23" t="s">
        <v>785</v>
      </c>
      <c r="CB16" s="23" t="s">
        <v>78</v>
      </c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</row>
    <row r="17" spans="1:105" x14ac:dyDescent="0.25">
      <c r="A17" s="28" t="s">
        <v>219</v>
      </c>
      <c r="B17" s="23" t="s">
        <v>78</v>
      </c>
      <c r="C17" s="23" t="s">
        <v>78</v>
      </c>
      <c r="D17" s="23" t="s">
        <v>78</v>
      </c>
      <c r="E17" s="23" t="s">
        <v>768</v>
      </c>
      <c r="F17" s="23" t="s">
        <v>768</v>
      </c>
      <c r="G17" s="23" t="s">
        <v>768</v>
      </c>
      <c r="H17" s="23" t="s">
        <v>105</v>
      </c>
      <c r="I17" s="23" t="s">
        <v>78</v>
      </c>
      <c r="J17" s="23" t="s">
        <v>78</v>
      </c>
      <c r="K17" s="23" t="s">
        <v>78</v>
      </c>
      <c r="L17" s="23" t="s">
        <v>78</v>
      </c>
      <c r="M17" s="23" t="s">
        <v>78</v>
      </c>
      <c r="N17" s="23" t="s">
        <v>768</v>
      </c>
      <c r="O17" s="23" t="s">
        <v>768</v>
      </c>
      <c r="P17" s="23" t="s">
        <v>78</v>
      </c>
      <c r="Q17" s="23" t="s">
        <v>105</v>
      </c>
      <c r="R17" s="23" t="s">
        <v>768</v>
      </c>
      <c r="S17" s="23" t="s">
        <v>768</v>
      </c>
      <c r="T17" s="23" t="s">
        <v>768</v>
      </c>
      <c r="U17" s="23" t="s">
        <v>768</v>
      </c>
      <c r="V17" s="23" t="s">
        <v>78</v>
      </c>
      <c r="W17" s="23" t="s">
        <v>784</v>
      </c>
      <c r="X17" s="23" t="s">
        <v>78</v>
      </c>
      <c r="Y17" s="23" t="s">
        <v>78</v>
      </c>
      <c r="Z17" s="23" t="s">
        <v>78</v>
      </c>
      <c r="AA17" s="23" t="s">
        <v>768</v>
      </c>
      <c r="AB17" s="23" t="s">
        <v>768</v>
      </c>
      <c r="AC17" s="23" t="s">
        <v>78</v>
      </c>
      <c r="AD17" s="23" t="s">
        <v>78</v>
      </c>
      <c r="AE17" s="23" t="s">
        <v>78</v>
      </c>
      <c r="AF17" s="23" t="s">
        <v>768</v>
      </c>
      <c r="AG17" s="23" t="s">
        <v>105</v>
      </c>
      <c r="AH17" s="23" t="s">
        <v>768</v>
      </c>
      <c r="AI17" s="23" t="s">
        <v>769</v>
      </c>
      <c r="AJ17" s="23" t="s">
        <v>78</v>
      </c>
      <c r="AK17" s="23" t="s">
        <v>78</v>
      </c>
      <c r="AL17" s="147"/>
      <c r="AM17" s="23" t="s">
        <v>78</v>
      </c>
      <c r="AN17" s="23" t="s">
        <v>770</v>
      </c>
      <c r="AO17" s="23" t="s">
        <v>768</v>
      </c>
      <c r="AP17" s="23" t="s">
        <v>1389</v>
      </c>
      <c r="AQ17" s="23" t="s">
        <v>78</v>
      </c>
      <c r="AR17" s="23" t="s">
        <v>105</v>
      </c>
      <c r="AS17" s="23" t="s">
        <v>768</v>
      </c>
      <c r="AT17" s="23" t="s">
        <v>768</v>
      </c>
      <c r="AU17" s="23" t="s">
        <v>78</v>
      </c>
      <c r="AV17" s="23" t="s">
        <v>768</v>
      </c>
      <c r="AW17" s="23" t="s">
        <v>78</v>
      </c>
      <c r="AX17" s="23" t="s">
        <v>78</v>
      </c>
      <c r="AY17" s="23" t="s">
        <v>78</v>
      </c>
      <c r="AZ17" s="23" t="s">
        <v>78</v>
      </c>
      <c r="BA17" s="23" t="s">
        <v>78</v>
      </c>
      <c r="BB17" s="23" t="s">
        <v>78</v>
      </c>
      <c r="BC17" s="23" t="s">
        <v>78</v>
      </c>
      <c r="BD17" s="23" t="s">
        <v>78</v>
      </c>
      <c r="BE17" s="23" t="s">
        <v>768</v>
      </c>
      <c r="BF17" s="23" t="s">
        <v>78</v>
      </c>
      <c r="BG17" s="23" t="s">
        <v>78</v>
      </c>
      <c r="BH17" s="23" t="s">
        <v>78</v>
      </c>
      <c r="BI17" s="23" t="s">
        <v>768</v>
      </c>
      <c r="BJ17" s="23" t="s">
        <v>768</v>
      </c>
      <c r="BK17" s="23" t="s">
        <v>78</v>
      </c>
      <c r="BL17" s="23" t="s">
        <v>309</v>
      </c>
      <c r="BM17" s="23" t="s">
        <v>78</v>
      </c>
      <c r="BN17" s="23" t="s">
        <v>78</v>
      </c>
      <c r="BO17" s="23" t="s">
        <v>768</v>
      </c>
      <c r="BP17" s="23" t="s">
        <v>78</v>
      </c>
      <c r="BQ17" s="23" t="s">
        <v>768</v>
      </c>
      <c r="BR17" s="23" t="s">
        <v>78</v>
      </c>
      <c r="BS17" s="23" t="s">
        <v>78</v>
      </c>
      <c r="BT17" s="23" t="s">
        <v>768</v>
      </c>
      <c r="BU17" s="23" t="s">
        <v>776</v>
      </c>
      <c r="BV17" s="23" t="s">
        <v>776</v>
      </c>
      <c r="BW17" s="23" t="s">
        <v>105</v>
      </c>
      <c r="BX17" s="23" t="s">
        <v>105</v>
      </c>
      <c r="BY17" s="23" t="s">
        <v>78</v>
      </c>
      <c r="BZ17" s="23" t="s">
        <v>78</v>
      </c>
      <c r="CA17" s="23" t="s">
        <v>785</v>
      </c>
      <c r="CB17" s="23" t="s">
        <v>78</v>
      </c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</row>
    <row r="18" spans="1:105" x14ac:dyDescent="0.25">
      <c r="A18" s="28" t="s">
        <v>220</v>
      </c>
      <c r="B18" s="23">
        <v>27</v>
      </c>
      <c r="C18" s="23">
        <v>28</v>
      </c>
      <c r="D18" s="23">
        <v>28</v>
      </c>
      <c r="E18" s="23">
        <v>26</v>
      </c>
      <c r="F18" s="23">
        <v>27</v>
      </c>
      <c r="G18" s="23"/>
      <c r="H18" s="23">
        <v>30</v>
      </c>
      <c r="J18" s="27"/>
      <c r="K18" s="9">
        <v>9</v>
      </c>
      <c r="L18" s="23">
        <v>9</v>
      </c>
      <c r="M18" s="9">
        <v>31</v>
      </c>
      <c r="N18" s="23">
        <v>21</v>
      </c>
      <c r="O18" s="23">
        <v>27</v>
      </c>
      <c r="P18" s="23" t="s">
        <v>78</v>
      </c>
      <c r="Q18" s="23">
        <v>30</v>
      </c>
      <c r="R18" s="23">
        <v>27</v>
      </c>
      <c r="S18" s="23">
        <v>25</v>
      </c>
      <c r="T18" s="23">
        <v>14</v>
      </c>
      <c r="U18" s="23">
        <v>27</v>
      </c>
      <c r="V18" s="9">
        <v>14</v>
      </c>
      <c r="W18" s="23">
        <v>7</v>
      </c>
      <c r="X18" s="23">
        <v>27</v>
      </c>
      <c r="Y18" s="23">
        <v>18</v>
      </c>
      <c r="Z18" s="23">
        <v>18</v>
      </c>
      <c r="AA18" s="23">
        <v>25</v>
      </c>
      <c r="AB18" s="23">
        <v>23</v>
      </c>
      <c r="AC18" s="23"/>
      <c r="AD18" s="23"/>
      <c r="AE18" s="23"/>
      <c r="AF18" s="23">
        <v>26</v>
      </c>
      <c r="AG18" s="23" t="s">
        <v>78</v>
      </c>
      <c r="AH18" s="23">
        <v>26</v>
      </c>
      <c r="AI18" s="23"/>
      <c r="AJ18" s="23"/>
      <c r="AK18" s="23">
        <v>23</v>
      </c>
      <c r="AL18" s="147"/>
      <c r="AM18" s="23">
        <v>48</v>
      </c>
      <c r="AN18" s="23">
        <v>24</v>
      </c>
      <c r="AO18" s="23">
        <v>22</v>
      </c>
      <c r="AP18" s="23">
        <v>15</v>
      </c>
      <c r="AQ18" s="23"/>
      <c r="AR18" s="23">
        <v>30</v>
      </c>
      <c r="AS18" s="23">
        <v>27</v>
      </c>
      <c r="AT18" s="23"/>
      <c r="AU18" s="23"/>
      <c r="AV18" s="23"/>
      <c r="AW18" s="23">
        <v>37</v>
      </c>
      <c r="AX18" s="23">
        <v>24</v>
      </c>
      <c r="AY18" s="23" t="s">
        <v>78</v>
      </c>
      <c r="AZ18" s="23"/>
      <c r="BA18" s="23" t="s">
        <v>78</v>
      </c>
      <c r="BB18" s="23">
        <v>37</v>
      </c>
      <c r="BC18" s="23">
        <v>37</v>
      </c>
      <c r="BD18" s="23"/>
      <c r="BE18" s="23">
        <v>26</v>
      </c>
      <c r="BF18" s="23"/>
      <c r="BG18" s="23"/>
      <c r="BH18" s="23"/>
      <c r="BI18" s="23">
        <v>27</v>
      </c>
      <c r="BJ18" s="23">
        <v>26</v>
      </c>
      <c r="BK18" s="23"/>
      <c r="BL18" s="23"/>
      <c r="BM18" s="23">
        <v>24</v>
      </c>
      <c r="BN18" s="23">
        <v>26</v>
      </c>
      <c r="BO18" s="23">
        <v>26</v>
      </c>
      <c r="BP18" s="23" t="s">
        <v>78</v>
      </c>
      <c r="BQ18" s="23">
        <v>27</v>
      </c>
      <c r="BR18" s="23"/>
      <c r="BS18" s="23">
        <v>18</v>
      </c>
      <c r="BT18" s="23">
        <v>27</v>
      </c>
      <c r="BU18" s="23"/>
      <c r="BV18" s="23"/>
      <c r="BW18" s="147">
        <v>30</v>
      </c>
      <c r="BX18" s="147">
        <v>30</v>
      </c>
      <c r="BY18" s="23"/>
      <c r="BZ18" s="23"/>
      <c r="CA18" s="23"/>
      <c r="CB18" s="23" t="s">
        <v>78</v>
      </c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</row>
    <row r="19" spans="1:105" x14ac:dyDescent="0.25">
      <c r="A19" s="28" t="s">
        <v>221</v>
      </c>
      <c r="B19" s="23">
        <v>27</v>
      </c>
      <c r="C19" s="23">
        <v>28</v>
      </c>
      <c r="D19" s="23">
        <v>28</v>
      </c>
      <c r="E19" s="23">
        <v>26</v>
      </c>
      <c r="F19" s="23">
        <v>27</v>
      </c>
      <c r="G19" s="23"/>
      <c r="H19" s="23">
        <v>30</v>
      </c>
      <c r="K19" s="9">
        <v>14</v>
      </c>
      <c r="L19" s="23">
        <v>14</v>
      </c>
      <c r="M19" s="9">
        <v>31</v>
      </c>
      <c r="N19" s="23">
        <v>21</v>
      </c>
      <c r="O19" s="23">
        <v>27</v>
      </c>
      <c r="P19" s="23" t="s">
        <v>78</v>
      </c>
      <c r="Q19" s="23">
        <v>30</v>
      </c>
      <c r="R19" s="23">
        <v>27</v>
      </c>
      <c r="S19" s="23">
        <v>25</v>
      </c>
      <c r="T19" s="23">
        <v>12</v>
      </c>
      <c r="U19" s="23">
        <v>27</v>
      </c>
      <c r="V19" s="9">
        <v>14</v>
      </c>
      <c r="W19" s="23">
        <v>6</v>
      </c>
      <c r="X19" s="23">
        <v>27</v>
      </c>
      <c r="Y19" s="23">
        <v>19</v>
      </c>
      <c r="Z19" s="23">
        <v>19</v>
      </c>
      <c r="AA19" s="23">
        <v>25</v>
      </c>
      <c r="AB19" s="23">
        <v>25</v>
      </c>
      <c r="AC19" s="23"/>
      <c r="AD19" s="23"/>
      <c r="AE19" s="23"/>
      <c r="AF19" s="23">
        <v>26</v>
      </c>
      <c r="AG19" s="23" t="s">
        <v>78</v>
      </c>
      <c r="AH19" s="23">
        <v>26</v>
      </c>
      <c r="AI19" s="23"/>
      <c r="AJ19" s="23"/>
      <c r="AK19" s="23">
        <v>23</v>
      </c>
      <c r="AL19" s="147"/>
      <c r="AM19" s="23">
        <v>45</v>
      </c>
      <c r="AN19" s="23">
        <v>24</v>
      </c>
      <c r="AO19" s="23">
        <v>20</v>
      </c>
      <c r="AP19" s="23">
        <v>16</v>
      </c>
      <c r="AQ19" s="23"/>
      <c r="AR19" s="23">
        <v>30</v>
      </c>
      <c r="AS19" s="23">
        <v>27</v>
      </c>
      <c r="AT19" s="23"/>
      <c r="AU19" s="23"/>
      <c r="AV19" s="23"/>
      <c r="AW19" s="23">
        <v>37</v>
      </c>
      <c r="AX19" s="23">
        <v>24</v>
      </c>
      <c r="AY19" s="23" t="s">
        <v>78</v>
      </c>
      <c r="AZ19" s="23"/>
      <c r="BA19" s="23" t="s">
        <v>78</v>
      </c>
      <c r="BB19" s="23">
        <v>37</v>
      </c>
      <c r="BC19" s="23">
        <v>37</v>
      </c>
      <c r="BD19" s="23"/>
      <c r="BE19" s="23">
        <v>26</v>
      </c>
      <c r="BF19" s="23"/>
      <c r="BG19" s="23"/>
      <c r="BH19" s="23"/>
      <c r="BI19" s="23">
        <v>27</v>
      </c>
      <c r="BJ19" s="23">
        <v>26</v>
      </c>
      <c r="BK19" s="23"/>
      <c r="BL19" s="23"/>
      <c r="BM19" s="23">
        <v>24</v>
      </c>
      <c r="BN19" s="23">
        <v>26</v>
      </c>
      <c r="BO19" s="23">
        <v>26</v>
      </c>
      <c r="BP19" s="23" t="s">
        <v>78</v>
      </c>
      <c r="BQ19" s="23">
        <v>27</v>
      </c>
      <c r="BR19" s="23"/>
      <c r="BS19" s="23">
        <v>19</v>
      </c>
      <c r="BT19" s="23">
        <v>27</v>
      </c>
      <c r="BU19" s="23"/>
      <c r="BV19" s="23"/>
      <c r="BW19" s="147">
        <v>30</v>
      </c>
      <c r="BX19" s="147">
        <v>30</v>
      </c>
      <c r="BY19" s="23"/>
      <c r="BZ19" s="23"/>
      <c r="CA19" s="23"/>
      <c r="CB19" s="23" t="s">
        <v>78</v>
      </c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</row>
    <row r="20" spans="1:105" x14ac:dyDescent="0.25">
      <c r="A20" s="28" t="s">
        <v>2669</v>
      </c>
      <c r="B20" s="23">
        <f t="shared" ref="B20:AI20" si="4">50*(B7+(10*B8))</f>
        <v>59000</v>
      </c>
      <c r="C20" s="23">
        <f t="shared" si="4"/>
        <v>60650</v>
      </c>
      <c r="D20" s="23">
        <f t="shared" si="4"/>
        <v>60650</v>
      </c>
      <c r="E20" s="23">
        <f t="shared" si="4"/>
        <v>31400</v>
      </c>
      <c r="F20" s="23">
        <f t="shared" ref="F20" si="5">50*(F7+(10*F8))</f>
        <v>16650</v>
      </c>
      <c r="G20" s="23">
        <f t="shared" si="4"/>
        <v>16600</v>
      </c>
      <c r="H20" s="23">
        <f t="shared" ref="H20" si="6">50*(H7+(10*H8))</f>
        <v>16300</v>
      </c>
      <c r="I20" s="23">
        <f t="shared" si="4"/>
        <v>72350</v>
      </c>
      <c r="J20" s="23">
        <f t="shared" si="4"/>
        <v>72350</v>
      </c>
      <c r="K20" s="23">
        <f t="shared" si="4"/>
        <v>48750</v>
      </c>
      <c r="L20" s="23">
        <f t="shared" si="4"/>
        <v>48750</v>
      </c>
      <c r="M20" s="23">
        <f t="shared" si="4"/>
        <v>51700</v>
      </c>
      <c r="N20" s="23">
        <f t="shared" si="4"/>
        <v>52550</v>
      </c>
      <c r="O20" s="23">
        <f t="shared" si="4"/>
        <v>37550</v>
      </c>
      <c r="P20" s="23">
        <f t="shared" si="4"/>
        <v>89650</v>
      </c>
      <c r="Q20" s="23">
        <f t="shared" ref="Q20" si="7">50*(Q7+(10*Q8))</f>
        <v>88400</v>
      </c>
      <c r="R20" s="23">
        <f t="shared" si="4"/>
        <v>85850</v>
      </c>
      <c r="S20" s="23">
        <f t="shared" si="4"/>
        <v>78500</v>
      </c>
      <c r="T20" s="23">
        <f t="shared" si="4"/>
        <v>67850</v>
      </c>
      <c r="U20" s="23">
        <f t="shared" si="4"/>
        <v>41100</v>
      </c>
      <c r="V20" s="23">
        <f t="shared" si="4"/>
        <v>74500</v>
      </c>
      <c r="W20" s="23">
        <f t="shared" si="4"/>
        <v>37550</v>
      </c>
      <c r="X20" s="23">
        <f t="shared" si="4"/>
        <v>57750</v>
      </c>
      <c r="Y20" s="23">
        <f t="shared" si="4"/>
        <v>32450</v>
      </c>
      <c r="Z20" s="23">
        <f t="shared" si="4"/>
        <v>32450</v>
      </c>
      <c r="AA20" s="23">
        <f t="shared" si="4"/>
        <v>36450</v>
      </c>
      <c r="AB20" s="23">
        <f t="shared" ref="AB20" si="8">50*(AB7+(10*AB8))</f>
        <v>36450</v>
      </c>
      <c r="AC20" s="23">
        <f t="shared" si="4"/>
        <v>54100</v>
      </c>
      <c r="AD20" s="23">
        <f t="shared" si="4"/>
        <v>71250</v>
      </c>
      <c r="AE20" s="23">
        <f t="shared" si="4"/>
        <v>57200</v>
      </c>
      <c r="AF20" s="23">
        <f t="shared" si="4"/>
        <v>41200</v>
      </c>
      <c r="AG20" s="23">
        <f t="shared" ref="AG20" si="9">50*(AG7+(10*AG8))</f>
        <v>109050</v>
      </c>
      <c r="AH20" s="23">
        <f t="shared" si="4"/>
        <v>72500</v>
      </c>
      <c r="AI20" s="23">
        <f t="shared" si="4"/>
        <v>88000</v>
      </c>
      <c r="AJ20" s="23">
        <f t="shared" ref="AJ20:BJ20" si="10">50*(AJ7+(10*AJ8))</f>
        <v>49500</v>
      </c>
      <c r="AK20" s="23">
        <f t="shared" si="10"/>
        <v>33150</v>
      </c>
      <c r="AL20" s="147"/>
      <c r="AM20" s="23">
        <f t="shared" si="10"/>
        <v>14150</v>
      </c>
      <c r="AN20" s="23">
        <f t="shared" si="10"/>
        <v>62700</v>
      </c>
      <c r="AO20" s="23">
        <f t="shared" si="10"/>
        <v>65000</v>
      </c>
      <c r="AP20" s="23">
        <f t="shared" ref="AP20" si="11">50*(AP7+(10*AP8))</f>
        <v>46650</v>
      </c>
      <c r="AQ20" s="23">
        <f t="shared" si="10"/>
        <v>48400</v>
      </c>
      <c r="AR20" s="23">
        <f t="shared" ref="AR20" si="12">50*(AR7+(10*AR8))</f>
        <v>47800</v>
      </c>
      <c r="AS20" s="23">
        <f t="shared" si="10"/>
        <v>48700</v>
      </c>
      <c r="AT20" s="23">
        <f t="shared" si="10"/>
        <v>56950</v>
      </c>
      <c r="AU20" s="23">
        <f t="shared" si="10"/>
        <v>37950</v>
      </c>
      <c r="AV20" s="23">
        <f t="shared" si="10"/>
        <v>28200</v>
      </c>
      <c r="AW20" s="23">
        <f t="shared" si="10"/>
        <v>58000</v>
      </c>
      <c r="AX20" s="23">
        <f t="shared" si="10"/>
        <v>24700</v>
      </c>
      <c r="AY20" s="23">
        <f t="shared" si="10"/>
        <v>46050</v>
      </c>
      <c r="AZ20" s="23">
        <f t="shared" si="10"/>
        <v>49500</v>
      </c>
      <c r="BA20" s="23">
        <f t="shared" ref="BA20" si="13">50*(BA7+(10*BA8))</f>
        <v>164400</v>
      </c>
      <c r="BB20" s="23">
        <f t="shared" si="10"/>
        <v>64900</v>
      </c>
      <c r="BC20" s="23">
        <f t="shared" si="10"/>
        <v>64900</v>
      </c>
      <c r="BD20" s="23">
        <f t="shared" si="10"/>
        <v>33750</v>
      </c>
      <c r="BE20" s="23">
        <f t="shared" si="10"/>
        <v>85450</v>
      </c>
      <c r="BF20" s="23">
        <f t="shared" si="10"/>
        <v>63400</v>
      </c>
      <c r="BG20" s="23">
        <f t="shared" si="10"/>
        <v>63400</v>
      </c>
      <c r="BH20" s="23">
        <f t="shared" si="10"/>
        <v>40250</v>
      </c>
      <c r="BI20" s="23">
        <f t="shared" si="10"/>
        <v>41650</v>
      </c>
      <c r="BJ20" s="23">
        <f t="shared" si="10"/>
        <v>80750</v>
      </c>
      <c r="BK20" s="23"/>
      <c r="BL20" s="23">
        <f t="shared" ref="BL20" si="14">50*(BL7+(10*BL8))</f>
        <v>32950</v>
      </c>
      <c r="BM20" s="23">
        <f t="shared" ref="BM20:CA20" si="15">50*(BM7+(10*BM8))</f>
        <v>82350</v>
      </c>
      <c r="BN20" s="23">
        <f t="shared" si="15"/>
        <v>51100</v>
      </c>
      <c r="BO20" s="23">
        <f t="shared" si="15"/>
        <v>51100</v>
      </c>
      <c r="BP20" s="23">
        <f t="shared" si="15"/>
        <v>45200</v>
      </c>
      <c r="BQ20" s="23">
        <f t="shared" si="15"/>
        <v>49200</v>
      </c>
      <c r="BR20" s="23">
        <f t="shared" si="15"/>
        <v>40100</v>
      </c>
      <c r="BS20" s="23">
        <f t="shared" si="15"/>
        <v>40100</v>
      </c>
      <c r="BT20" s="23">
        <f t="shared" si="15"/>
        <v>48850</v>
      </c>
      <c r="BU20" s="23">
        <f t="shared" si="15"/>
        <v>80600</v>
      </c>
      <c r="BV20" s="23">
        <f t="shared" si="15"/>
        <v>46350</v>
      </c>
      <c r="BW20" s="23">
        <f t="shared" si="15"/>
        <v>46900</v>
      </c>
      <c r="BX20" s="23">
        <f t="shared" ref="BX20" si="16">50*(BX7+(10*BX8))</f>
        <v>46900</v>
      </c>
      <c r="BY20" s="23">
        <f t="shared" si="15"/>
        <v>25200</v>
      </c>
      <c r="BZ20" s="23">
        <f t="shared" ref="BZ20" si="17">50*(BZ7+(10*BZ8))</f>
        <v>86900</v>
      </c>
      <c r="CA20" s="23">
        <f t="shared" si="15"/>
        <v>41700</v>
      </c>
      <c r="CB20" s="23">
        <f t="shared" ref="CB20:DA20" si="18">50*(CB7+(10*CB8))</f>
        <v>46150</v>
      </c>
      <c r="CC20" s="23">
        <f t="shared" si="18"/>
        <v>0</v>
      </c>
      <c r="CD20" s="23">
        <f t="shared" si="18"/>
        <v>0</v>
      </c>
      <c r="CE20" s="23">
        <f t="shared" si="18"/>
        <v>0</v>
      </c>
      <c r="CF20" s="23">
        <f t="shared" si="18"/>
        <v>0</v>
      </c>
      <c r="CG20" s="23">
        <f t="shared" si="18"/>
        <v>0</v>
      </c>
      <c r="CH20" s="23">
        <f t="shared" si="18"/>
        <v>0</v>
      </c>
      <c r="CI20" s="23">
        <f t="shared" si="18"/>
        <v>0</v>
      </c>
      <c r="CJ20" s="23">
        <f t="shared" si="18"/>
        <v>0</v>
      </c>
      <c r="CK20" s="23">
        <f t="shared" si="18"/>
        <v>0</v>
      </c>
      <c r="CL20" s="23">
        <f t="shared" si="18"/>
        <v>0</v>
      </c>
      <c r="CM20" s="23">
        <f t="shared" si="18"/>
        <v>0</v>
      </c>
      <c r="CN20" s="23">
        <f t="shared" si="18"/>
        <v>0</v>
      </c>
      <c r="CO20" s="23">
        <f t="shared" si="18"/>
        <v>0</v>
      </c>
      <c r="CP20" s="23">
        <f t="shared" si="18"/>
        <v>0</v>
      </c>
      <c r="CQ20" s="23">
        <f t="shared" si="18"/>
        <v>0</v>
      </c>
      <c r="CR20" s="23">
        <f t="shared" si="18"/>
        <v>0</v>
      </c>
      <c r="CS20" s="23">
        <f t="shared" si="18"/>
        <v>0</v>
      </c>
      <c r="CT20" s="23">
        <f t="shared" si="18"/>
        <v>0</v>
      </c>
      <c r="CU20" s="23">
        <f t="shared" si="18"/>
        <v>0</v>
      </c>
      <c r="CV20" s="23">
        <f t="shared" si="18"/>
        <v>0</v>
      </c>
      <c r="CW20" s="23">
        <f t="shared" si="18"/>
        <v>0</v>
      </c>
      <c r="CX20" s="23">
        <f t="shared" si="18"/>
        <v>0</v>
      </c>
      <c r="CY20" s="23">
        <f t="shared" si="18"/>
        <v>0</v>
      </c>
      <c r="CZ20" s="23">
        <f t="shared" si="18"/>
        <v>0</v>
      </c>
      <c r="DA20" s="23">
        <f t="shared" si="18"/>
        <v>0</v>
      </c>
    </row>
    <row r="21" spans="1:105" x14ac:dyDescent="0.25">
      <c r="A21" s="28" t="s">
        <v>10</v>
      </c>
      <c r="B21" s="23">
        <f t="shared" ref="B21:AI21" si="19">(B9+30)*(B12)</f>
        <v>614.64</v>
      </c>
      <c r="C21" s="23">
        <f t="shared" si="19"/>
        <v>606.30000000000007</v>
      </c>
      <c r="D21" s="23">
        <f t="shared" si="19"/>
        <v>606.30000000000007</v>
      </c>
      <c r="E21" s="23">
        <f t="shared" si="19"/>
        <v>727.19999999999993</v>
      </c>
      <c r="F21" s="23">
        <f t="shared" ref="F21" si="20">(F9+30)*(F12)</f>
        <v>657.6</v>
      </c>
      <c r="G21" s="23">
        <f t="shared" si="19"/>
        <v>652.80000000000007</v>
      </c>
      <c r="H21" s="23">
        <f t="shared" ref="H21" si="21">(H9+30)*(H12)</f>
        <v>671.99999999999989</v>
      </c>
      <c r="I21" s="23">
        <f t="shared" si="19"/>
        <v>744.71999999999991</v>
      </c>
      <c r="J21" s="23">
        <f t="shared" si="19"/>
        <v>744.71999999999991</v>
      </c>
      <c r="K21" s="23">
        <f t="shared" si="19"/>
        <v>842.88</v>
      </c>
      <c r="L21" s="23">
        <f t="shared" si="19"/>
        <v>842.88</v>
      </c>
      <c r="M21" s="23">
        <f t="shared" si="19"/>
        <v>682.75999999999988</v>
      </c>
      <c r="N21" s="23">
        <f t="shared" si="19"/>
        <v>720.9</v>
      </c>
      <c r="O21" s="23">
        <f t="shared" si="19"/>
        <v>806.68</v>
      </c>
      <c r="P21" s="23">
        <f t="shared" si="19"/>
        <v>695.99999999999989</v>
      </c>
      <c r="Q21" s="23">
        <f t="shared" ref="Q21" si="22">(Q9+30)*(Q12)</f>
        <v>695.99999999999989</v>
      </c>
      <c r="R21" s="23">
        <f t="shared" si="19"/>
        <v>688.2</v>
      </c>
      <c r="S21" s="23">
        <f t="shared" si="19"/>
        <v>673.12999999999988</v>
      </c>
      <c r="T21" s="23">
        <f t="shared" si="19"/>
        <v>611.42999999999995</v>
      </c>
      <c r="U21" s="23">
        <f t="shared" si="19"/>
        <v>845.93500000000006</v>
      </c>
      <c r="V21" s="23">
        <f t="shared" si="19"/>
        <v>672</v>
      </c>
      <c r="W21" s="23">
        <f t="shared" si="19"/>
        <v>584.41499999999996</v>
      </c>
      <c r="X21" s="23">
        <f t="shared" si="19"/>
        <v>751.16000000000008</v>
      </c>
      <c r="Y21" s="23">
        <f t="shared" si="19"/>
        <v>837.19999999999993</v>
      </c>
      <c r="Z21" s="23">
        <f t="shared" si="19"/>
        <v>837.19999999999993</v>
      </c>
      <c r="AA21" s="23">
        <f t="shared" si="19"/>
        <v>896.46</v>
      </c>
      <c r="AB21" s="23">
        <f t="shared" ref="AB21" si="23">(AB9+30)*(AB12)</f>
        <v>896.46</v>
      </c>
      <c r="AC21" s="23">
        <f t="shared" si="19"/>
        <v>664.93000000000006</v>
      </c>
      <c r="AD21" s="23">
        <f t="shared" si="19"/>
        <v>862.54000000000019</v>
      </c>
      <c r="AE21" s="23">
        <f t="shared" si="19"/>
        <v>919.68</v>
      </c>
      <c r="AF21" s="23">
        <f t="shared" si="19"/>
        <v>927.8325000000001</v>
      </c>
      <c r="AG21" s="23">
        <f t="shared" ref="AG21" si="24">(AG9+30)*(AG12)</f>
        <v>399.4899999999999</v>
      </c>
      <c r="AH21" s="23">
        <f t="shared" si="19"/>
        <v>790.21500000000003</v>
      </c>
      <c r="AI21" s="23">
        <f t="shared" si="19"/>
        <v>421.8</v>
      </c>
      <c r="AJ21" s="23">
        <f t="shared" ref="AJ21:BJ21" si="25">(AJ9+30)*(AJ12)</f>
        <v>915.19999999999982</v>
      </c>
      <c r="AK21" s="23">
        <f t="shared" si="25"/>
        <v>848.16000000000008</v>
      </c>
      <c r="AL21" s="147"/>
      <c r="AM21" s="23">
        <f t="shared" si="25"/>
        <v>292.90000000000003</v>
      </c>
      <c r="AN21" s="23">
        <f t="shared" si="25"/>
        <v>700.75500000000011</v>
      </c>
      <c r="AO21" s="23">
        <f t="shared" si="25"/>
        <v>889.73749999999995</v>
      </c>
      <c r="AP21" s="23">
        <f t="shared" ref="AP21" si="26">(AP9+30)*(AP12)</f>
        <v>830.15249999999992</v>
      </c>
      <c r="AQ21" s="23">
        <f t="shared" si="25"/>
        <v>847.26999999999987</v>
      </c>
      <c r="AR21" s="23">
        <f t="shared" ref="AR21" si="27">(AR9+30)*(AR12)</f>
        <v>847.26999999999987</v>
      </c>
      <c r="AS21" s="23">
        <f t="shared" si="25"/>
        <v>837.53500000000008</v>
      </c>
      <c r="AT21" s="23">
        <f t="shared" si="25"/>
        <v>652.16250000000002</v>
      </c>
      <c r="AU21" s="23">
        <f t="shared" si="25"/>
        <v>552.9</v>
      </c>
      <c r="AV21" s="23">
        <f t="shared" si="25"/>
        <v>646.8075</v>
      </c>
      <c r="AW21" s="23">
        <f t="shared" si="25"/>
        <v>693.84</v>
      </c>
      <c r="AX21" s="23">
        <f t="shared" si="25"/>
        <v>787.19999999999993</v>
      </c>
      <c r="AY21" s="23">
        <f t="shared" si="25"/>
        <v>673.92</v>
      </c>
      <c r="AZ21" s="23">
        <f t="shared" si="25"/>
        <v>915.19999999999982</v>
      </c>
      <c r="BA21" s="23">
        <f t="shared" ref="BA21" si="28">(BA9+30)*(BA12)</f>
        <v>439</v>
      </c>
      <c r="BB21" s="23">
        <f t="shared" si="25"/>
        <v>790.74</v>
      </c>
      <c r="BC21" s="23">
        <f t="shared" si="25"/>
        <v>790.74</v>
      </c>
      <c r="BD21" s="23">
        <f t="shared" si="25"/>
        <v>849.11999999999989</v>
      </c>
      <c r="BE21" s="23">
        <f t="shared" si="25"/>
        <v>692.86</v>
      </c>
      <c r="BF21" s="23">
        <f t="shared" si="25"/>
        <v>650.36</v>
      </c>
      <c r="BG21" s="23">
        <f t="shared" si="25"/>
        <v>650.36</v>
      </c>
      <c r="BH21" s="23">
        <f t="shared" si="25"/>
        <v>909.00000000000011</v>
      </c>
      <c r="BI21" s="23">
        <f t="shared" si="25"/>
        <v>911.25</v>
      </c>
      <c r="BJ21" s="23">
        <f t="shared" si="25"/>
        <v>742.57249999999999</v>
      </c>
      <c r="BK21" s="23"/>
      <c r="BL21" s="23">
        <f t="shared" ref="BL21" si="29">(BL9+30)*(BL12)</f>
        <v>805</v>
      </c>
      <c r="BM21" s="23">
        <f t="shared" ref="BM21:CA21" si="30">(BM9+30)*(BM12)</f>
        <v>726.6</v>
      </c>
      <c r="BN21" s="23">
        <f t="shared" si="30"/>
        <v>672.1</v>
      </c>
      <c r="BO21" s="23">
        <f t="shared" si="30"/>
        <v>672.81499999999994</v>
      </c>
      <c r="BP21" s="23">
        <f t="shared" si="30"/>
        <v>757.80000000000007</v>
      </c>
      <c r="BQ21" s="23">
        <f t="shared" si="30"/>
        <v>739.73249999999996</v>
      </c>
      <c r="BR21" s="23">
        <f t="shared" si="30"/>
        <v>859.95</v>
      </c>
      <c r="BS21" s="23">
        <f t="shared" si="30"/>
        <v>859.95</v>
      </c>
      <c r="BT21" s="23">
        <f t="shared" si="30"/>
        <v>812.68999999999983</v>
      </c>
      <c r="BU21" s="23">
        <f t="shared" si="30"/>
        <v>572.5</v>
      </c>
      <c r="BV21" s="23">
        <f t="shared" si="30"/>
        <v>542.64</v>
      </c>
      <c r="BW21" s="23">
        <f t="shared" si="30"/>
        <v>545.22</v>
      </c>
      <c r="BX21" s="23">
        <f t="shared" ref="BX21" si="31">(BX9+30)*(BX12)</f>
        <v>545.22</v>
      </c>
      <c r="BY21" s="23">
        <f t="shared" si="30"/>
        <v>534.66</v>
      </c>
      <c r="BZ21" s="23">
        <f t="shared" ref="BZ21" si="32">(BZ9+30)*(BZ12)</f>
        <v>360.23999999999995</v>
      </c>
      <c r="CA21" s="23">
        <f t="shared" si="30"/>
        <v>497.14000000000004</v>
      </c>
      <c r="CB21" s="23">
        <f t="shared" ref="CB21:DA21" si="33">(CB9+30)*(CB12)</f>
        <v>573.59999999999991</v>
      </c>
      <c r="CC21" s="23">
        <f t="shared" si="33"/>
        <v>0</v>
      </c>
      <c r="CD21" s="23">
        <f t="shared" si="33"/>
        <v>0</v>
      </c>
      <c r="CE21" s="23">
        <f t="shared" si="33"/>
        <v>0</v>
      </c>
      <c r="CF21" s="23">
        <f t="shared" si="33"/>
        <v>0</v>
      </c>
      <c r="CG21" s="23">
        <f t="shared" si="33"/>
        <v>0</v>
      </c>
      <c r="CH21" s="23">
        <f t="shared" si="33"/>
        <v>0</v>
      </c>
      <c r="CI21" s="23">
        <f t="shared" si="33"/>
        <v>0</v>
      </c>
      <c r="CJ21" s="23">
        <f t="shared" si="33"/>
        <v>0</v>
      </c>
      <c r="CK21" s="23">
        <f t="shared" si="33"/>
        <v>0</v>
      </c>
      <c r="CL21" s="23">
        <f t="shared" si="33"/>
        <v>0</v>
      </c>
      <c r="CM21" s="23">
        <f t="shared" si="33"/>
        <v>0</v>
      </c>
      <c r="CN21" s="23">
        <f t="shared" si="33"/>
        <v>0</v>
      </c>
      <c r="CO21" s="23">
        <f t="shared" si="33"/>
        <v>0</v>
      </c>
      <c r="CP21" s="23">
        <f t="shared" si="33"/>
        <v>0</v>
      </c>
      <c r="CQ21" s="23">
        <f t="shared" si="33"/>
        <v>0</v>
      </c>
      <c r="CR21" s="23">
        <f t="shared" si="33"/>
        <v>0</v>
      </c>
      <c r="CS21" s="23">
        <f t="shared" si="33"/>
        <v>0</v>
      </c>
      <c r="CT21" s="23">
        <f t="shared" si="33"/>
        <v>0</v>
      </c>
      <c r="CU21" s="23">
        <f t="shared" si="33"/>
        <v>0</v>
      </c>
      <c r="CV21" s="23">
        <f t="shared" si="33"/>
        <v>0</v>
      </c>
      <c r="CW21" s="23">
        <f t="shared" si="33"/>
        <v>0</v>
      </c>
      <c r="CX21" s="23">
        <f t="shared" si="33"/>
        <v>0</v>
      </c>
      <c r="CY21" s="23">
        <f t="shared" si="33"/>
        <v>0</v>
      </c>
      <c r="CZ21" s="23">
        <f t="shared" si="33"/>
        <v>0</v>
      </c>
      <c r="DA21" s="23">
        <f t="shared" si="33"/>
        <v>0</v>
      </c>
    </row>
    <row r="22" spans="1:105" x14ac:dyDescent="0.25">
      <c r="A22" s="28" t="s">
        <v>11</v>
      </c>
      <c r="B22" s="34">
        <f t="shared" ref="B22:AI22" si="34">B20/B21</f>
        <v>95.991149290641673</v>
      </c>
      <c r="C22" s="34">
        <f t="shared" si="34"/>
        <v>100.03298697014678</v>
      </c>
      <c r="D22" s="34">
        <f t="shared" si="34"/>
        <v>100.03298697014678</v>
      </c>
      <c r="E22" s="34">
        <f t="shared" si="34"/>
        <v>43.179317931793186</v>
      </c>
      <c r="F22" s="34">
        <f t="shared" ref="F22" si="35">F20/F21</f>
        <v>25.319343065693431</v>
      </c>
      <c r="G22" s="34">
        <f t="shared" si="34"/>
        <v>25.428921568627448</v>
      </c>
      <c r="H22" s="34">
        <f t="shared" ref="H22" si="36">H20/H21</f>
        <v>24.255952380952387</v>
      </c>
      <c r="I22" s="34">
        <f t="shared" si="34"/>
        <v>97.150606939520898</v>
      </c>
      <c r="J22" s="34">
        <f t="shared" si="34"/>
        <v>97.150606939520898</v>
      </c>
      <c r="K22" s="34">
        <f t="shared" si="34"/>
        <v>57.837414578587698</v>
      </c>
      <c r="L22" s="34">
        <f t="shared" si="34"/>
        <v>57.837414578587698</v>
      </c>
      <c r="M22" s="34">
        <f t="shared" si="34"/>
        <v>75.722069248344965</v>
      </c>
      <c r="N22" s="34">
        <f t="shared" si="34"/>
        <v>72.894992370647799</v>
      </c>
      <c r="O22" s="34">
        <f t="shared" si="34"/>
        <v>46.548817374919423</v>
      </c>
      <c r="P22" s="34">
        <f t="shared" si="34"/>
        <v>128.80747126436785</v>
      </c>
      <c r="Q22" s="34">
        <f t="shared" ref="Q22" si="37">Q20/Q21</f>
        <v>127.01149425287359</v>
      </c>
      <c r="R22" s="34">
        <f t="shared" si="34"/>
        <v>124.74571345539087</v>
      </c>
      <c r="S22" s="34">
        <f t="shared" si="34"/>
        <v>116.61937515784471</v>
      </c>
      <c r="T22" s="34">
        <f t="shared" si="34"/>
        <v>110.96936689400259</v>
      </c>
      <c r="U22" s="34">
        <f t="shared" si="34"/>
        <v>48.585293196285761</v>
      </c>
      <c r="V22" s="34">
        <f t="shared" si="34"/>
        <v>110.86309523809524</v>
      </c>
      <c r="W22" s="34">
        <f t="shared" si="34"/>
        <v>64.252286474508708</v>
      </c>
      <c r="X22" s="34">
        <f t="shared" si="34"/>
        <v>76.881090579903073</v>
      </c>
      <c r="Y22" s="34">
        <f t="shared" si="34"/>
        <v>38.760152890587676</v>
      </c>
      <c r="Z22" s="34">
        <f t="shared" si="34"/>
        <v>38.760152890587676</v>
      </c>
      <c r="AA22" s="34">
        <f t="shared" si="34"/>
        <v>40.65992905428017</v>
      </c>
      <c r="AB22" s="34">
        <f t="shared" ref="AB22" si="38">AB20/AB21</f>
        <v>40.65992905428017</v>
      </c>
      <c r="AC22" s="34">
        <f t="shared" si="34"/>
        <v>81.361947874212319</v>
      </c>
      <c r="AD22" s="34">
        <f t="shared" si="34"/>
        <v>82.604864701926843</v>
      </c>
      <c r="AE22" s="34">
        <f t="shared" si="34"/>
        <v>62.195546276965906</v>
      </c>
      <c r="AF22" s="34">
        <f t="shared" si="34"/>
        <v>44.404566557002468</v>
      </c>
      <c r="AG22" s="34">
        <f t="shared" ref="AG22" si="39">AG20/AG21</f>
        <v>272.97304062679922</v>
      </c>
      <c r="AH22" s="34">
        <f t="shared" si="34"/>
        <v>91.747182728751028</v>
      </c>
      <c r="AI22" s="34">
        <f t="shared" si="34"/>
        <v>208.62968231389283</v>
      </c>
      <c r="AJ22" s="34">
        <f t="shared" ref="AJ22:BJ22" si="40">AJ20/AJ21</f>
        <v>54.086538461538474</v>
      </c>
      <c r="AK22" s="34">
        <f t="shared" si="40"/>
        <v>39.084606677985285</v>
      </c>
      <c r="AL22" s="226"/>
      <c r="AM22" s="34">
        <f t="shared" si="40"/>
        <v>48.310003414134513</v>
      </c>
      <c r="AN22" s="34">
        <f t="shared" si="40"/>
        <v>89.474923475394377</v>
      </c>
      <c r="AO22" s="34">
        <f t="shared" si="40"/>
        <v>73.055255061183786</v>
      </c>
      <c r="AP22" s="34">
        <f t="shared" ref="AP22" si="41">AP20/AP21</f>
        <v>56.194494385067806</v>
      </c>
      <c r="AQ22" s="34">
        <f t="shared" si="40"/>
        <v>57.124647396933689</v>
      </c>
      <c r="AR22" s="34">
        <f t="shared" ref="AR22" si="42">AR20/AR21</f>
        <v>56.416490611021288</v>
      </c>
      <c r="AS22" s="34">
        <f t="shared" si="40"/>
        <v>58.146823714829821</v>
      </c>
      <c r="AT22" s="34">
        <f t="shared" si="40"/>
        <v>87.324861518409904</v>
      </c>
      <c r="AU22" s="34">
        <f t="shared" si="40"/>
        <v>68.638090070537174</v>
      </c>
      <c r="AV22" s="34">
        <f t="shared" si="40"/>
        <v>43.59875233357684</v>
      </c>
      <c r="AW22" s="34">
        <f t="shared" si="40"/>
        <v>83.59275913755333</v>
      </c>
      <c r="AX22" s="34">
        <f t="shared" si="40"/>
        <v>31.377032520325205</v>
      </c>
      <c r="AY22" s="34">
        <f t="shared" si="40"/>
        <v>68.331552706552714</v>
      </c>
      <c r="AZ22" s="34">
        <f t="shared" si="40"/>
        <v>54.086538461538474</v>
      </c>
      <c r="BA22" s="34">
        <f t="shared" ref="BA22" si="43">BA20/BA21</f>
        <v>374.48747152619592</v>
      </c>
      <c r="BB22" s="34">
        <f t="shared" si="40"/>
        <v>82.075018337253709</v>
      </c>
      <c r="BC22" s="34">
        <f t="shared" si="40"/>
        <v>82.075018337253709</v>
      </c>
      <c r="BD22" s="34">
        <f t="shared" si="40"/>
        <v>39.747032221594125</v>
      </c>
      <c r="BE22" s="34">
        <f t="shared" si="40"/>
        <v>123.32938833241924</v>
      </c>
      <c r="BF22" s="34">
        <f t="shared" si="40"/>
        <v>97.484470139614984</v>
      </c>
      <c r="BG22" s="34">
        <f t="shared" si="40"/>
        <v>97.484470139614984</v>
      </c>
      <c r="BH22" s="34">
        <f t="shared" si="40"/>
        <v>44.279427942794271</v>
      </c>
      <c r="BI22" s="34">
        <f t="shared" si="40"/>
        <v>45.706447187928667</v>
      </c>
      <c r="BJ22" s="34">
        <f t="shared" si="40"/>
        <v>108.74359069316465</v>
      </c>
      <c r="BK22" s="34"/>
      <c r="BL22" s="34">
        <f t="shared" ref="BL22:CA22" si="44">BL20/BL21</f>
        <v>40.931677018633543</v>
      </c>
      <c r="BM22" s="34">
        <f t="shared" si="44"/>
        <v>113.33608587943847</v>
      </c>
      <c r="BN22" s="34">
        <f t="shared" si="44"/>
        <v>76.030352626097297</v>
      </c>
      <c r="BO22" s="34">
        <f t="shared" si="44"/>
        <v>75.949555226919742</v>
      </c>
      <c r="BP22" s="34">
        <f t="shared" si="44"/>
        <v>59.646344681974128</v>
      </c>
      <c r="BQ22" s="34">
        <f t="shared" si="44"/>
        <v>66.510529143981103</v>
      </c>
      <c r="BR22" s="34">
        <f t="shared" si="44"/>
        <v>46.630618059189487</v>
      </c>
      <c r="BS22" s="34">
        <f t="shared" si="44"/>
        <v>46.630618059189487</v>
      </c>
      <c r="BT22" s="34">
        <f t="shared" si="44"/>
        <v>60.109020659784186</v>
      </c>
      <c r="BU22" s="34">
        <f t="shared" si="44"/>
        <v>140.78602620087335</v>
      </c>
      <c r="BV22" s="34">
        <f t="shared" si="44"/>
        <v>85.41574524546661</v>
      </c>
      <c r="BW22" s="34">
        <f t="shared" si="44"/>
        <v>86.020322071824211</v>
      </c>
      <c r="BX22" s="34">
        <f t="shared" ref="BX22" si="45">BX20/BX21</f>
        <v>86.020322071824211</v>
      </c>
      <c r="BY22" s="34">
        <f t="shared" si="44"/>
        <v>47.132757266300082</v>
      </c>
      <c r="BZ22" s="34">
        <f t="shared" ref="BZ22" si="46">BZ20/BZ21</f>
        <v>241.22807017543863</v>
      </c>
      <c r="CA22" s="34">
        <f t="shared" si="44"/>
        <v>83.879792412600068</v>
      </c>
      <c r="CB22" s="34">
        <f t="shared" ref="CB22:DA22" si="47">CB20/CB21</f>
        <v>80.456764295676436</v>
      </c>
      <c r="CC22" s="34" t="e">
        <f t="shared" si="47"/>
        <v>#DIV/0!</v>
      </c>
      <c r="CD22" s="34" t="e">
        <f t="shared" si="47"/>
        <v>#DIV/0!</v>
      </c>
      <c r="CE22" s="34" t="e">
        <f t="shared" si="47"/>
        <v>#DIV/0!</v>
      </c>
      <c r="CF22" s="34" t="e">
        <f t="shared" si="47"/>
        <v>#DIV/0!</v>
      </c>
      <c r="CG22" s="34" t="e">
        <f t="shared" si="47"/>
        <v>#DIV/0!</v>
      </c>
      <c r="CH22" s="34" t="e">
        <f t="shared" si="47"/>
        <v>#DIV/0!</v>
      </c>
      <c r="CI22" s="34" t="e">
        <f t="shared" si="47"/>
        <v>#DIV/0!</v>
      </c>
      <c r="CJ22" s="34" t="e">
        <f t="shared" si="47"/>
        <v>#DIV/0!</v>
      </c>
      <c r="CK22" s="34" t="e">
        <f t="shared" si="47"/>
        <v>#DIV/0!</v>
      </c>
      <c r="CL22" s="34" t="e">
        <f t="shared" si="47"/>
        <v>#DIV/0!</v>
      </c>
      <c r="CM22" s="34" t="e">
        <f t="shared" si="47"/>
        <v>#DIV/0!</v>
      </c>
      <c r="CN22" s="34" t="e">
        <f t="shared" si="47"/>
        <v>#DIV/0!</v>
      </c>
      <c r="CO22" s="34" t="e">
        <f t="shared" si="47"/>
        <v>#DIV/0!</v>
      </c>
      <c r="CP22" s="34" t="e">
        <f t="shared" si="47"/>
        <v>#DIV/0!</v>
      </c>
      <c r="CQ22" s="34" t="e">
        <f t="shared" si="47"/>
        <v>#DIV/0!</v>
      </c>
      <c r="CR22" s="34" t="e">
        <f t="shared" si="47"/>
        <v>#DIV/0!</v>
      </c>
      <c r="CS22" s="34" t="e">
        <f t="shared" si="47"/>
        <v>#DIV/0!</v>
      </c>
      <c r="CT22" s="34" t="e">
        <f t="shared" si="47"/>
        <v>#DIV/0!</v>
      </c>
      <c r="CU22" s="34" t="e">
        <f t="shared" si="47"/>
        <v>#DIV/0!</v>
      </c>
      <c r="CV22" s="34" t="e">
        <f t="shared" si="47"/>
        <v>#DIV/0!</v>
      </c>
      <c r="CW22" s="34" t="e">
        <f t="shared" si="47"/>
        <v>#DIV/0!</v>
      </c>
      <c r="CX22" s="34" t="e">
        <f t="shared" si="47"/>
        <v>#DIV/0!</v>
      </c>
      <c r="CY22" s="34" t="e">
        <f t="shared" si="47"/>
        <v>#DIV/0!</v>
      </c>
      <c r="CZ22" s="34" t="e">
        <f t="shared" si="47"/>
        <v>#DIV/0!</v>
      </c>
      <c r="DA22" s="34" t="e">
        <f t="shared" si="47"/>
        <v>#DIV/0!</v>
      </c>
    </row>
    <row r="23" spans="1:105" s="19" customFormat="1" x14ac:dyDescent="0.25">
      <c r="A23" s="29" t="s">
        <v>9</v>
      </c>
      <c r="B23" s="38">
        <f t="shared" ref="B23:AI23" si="48">SQRT(B22)*10</f>
        <v>97.975072998514108</v>
      </c>
      <c r="C23" s="38">
        <f t="shared" si="48"/>
        <v>100.01649212512243</v>
      </c>
      <c r="D23" s="38">
        <f t="shared" si="48"/>
        <v>100.01649212512243</v>
      </c>
      <c r="E23" s="38">
        <f t="shared" si="48"/>
        <v>65.710971634722611</v>
      </c>
      <c r="F23" s="38">
        <f t="shared" ref="F23" si="49">SQRT(F22)*10</f>
        <v>50.31832972753908</v>
      </c>
      <c r="G23" s="38">
        <f t="shared" si="48"/>
        <v>50.427097446340738</v>
      </c>
      <c r="H23" s="38">
        <f t="shared" ref="H23" si="50">SQRT(H22)*10</f>
        <v>49.25033236532763</v>
      </c>
      <c r="I23" s="38">
        <f t="shared" si="48"/>
        <v>98.56500745169194</v>
      </c>
      <c r="J23" s="38">
        <f t="shared" si="48"/>
        <v>98.56500745169194</v>
      </c>
      <c r="K23" s="38">
        <f t="shared" si="48"/>
        <v>76.050913589902194</v>
      </c>
      <c r="L23" s="38">
        <f t="shared" si="48"/>
        <v>76.050913589902194</v>
      </c>
      <c r="M23" s="38">
        <f t="shared" si="48"/>
        <v>87.01842865068582</v>
      </c>
      <c r="N23" s="38">
        <f t="shared" si="48"/>
        <v>85.378564271512431</v>
      </c>
      <c r="O23" s="38">
        <f t="shared" si="48"/>
        <v>68.226693731207163</v>
      </c>
      <c r="P23" s="38">
        <f t="shared" si="48"/>
        <v>113.49337921851118</v>
      </c>
      <c r="Q23" s="38">
        <f t="shared" ref="Q23" si="51">SQRT(Q22)*10</f>
        <v>112.6993763305164</v>
      </c>
      <c r="R23" s="38">
        <f t="shared" si="48"/>
        <v>111.6896205810508</v>
      </c>
      <c r="S23" s="38">
        <f t="shared" si="48"/>
        <v>107.9904510398233</v>
      </c>
      <c r="T23" s="38">
        <f t="shared" si="48"/>
        <v>105.34199869662744</v>
      </c>
      <c r="U23" s="38">
        <f t="shared" si="48"/>
        <v>69.703151432546974</v>
      </c>
      <c r="V23" s="38">
        <f t="shared" si="48"/>
        <v>105.29154535768541</v>
      </c>
      <c r="W23" s="38">
        <f t="shared" si="48"/>
        <v>80.157523960329954</v>
      </c>
      <c r="X23" s="38">
        <f t="shared" si="48"/>
        <v>87.681862765285189</v>
      </c>
      <c r="Y23" s="38">
        <f t="shared" si="48"/>
        <v>62.257652453804965</v>
      </c>
      <c r="Z23" s="38">
        <f t="shared" si="48"/>
        <v>62.257652453804965</v>
      </c>
      <c r="AA23" s="38">
        <f t="shared" si="48"/>
        <v>63.765138637252377</v>
      </c>
      <c r="AB23" s="38">
        <f t="shared" ref="AB23" si="52">SQRT(AB22)*10</f>
        <v>63.765138637252377</v>
      </c>
      <c r="AC23" s="38">
        <f t="shared" si="48"/>
        <v>90.200858019318389</v>
      </c>
      <c r="AD23" s="38">
        <f t="shared" si="48"/>
        <v>90.887218409370888</v>
      </c>
      <c r="AE23" s="38">
        <f t="shared" si="48"/>
        <v>78.864152995493399</v>
      </c>
      <c r="AF23" s="38">
        <f t="shared" si="48"/>
        <v>66.636751539223809</v>
      </c>
      <c r="AG23" s="38">
        <f t="shared" ref="AG23" si="53">SQRT(AG22)*10</f>
        <v>165.21895793969867</v>
      </c>
      <c r="AH23" s="38">
        <f t="shared" si="48"/>
        <v>95.784749688429542</v>
      </c>
      <c r="AI23" s="38">
        <f t="shared" si="48"/>
        <v>144.44018911435032</v>
      </c>
      <c r="AJ23" s="38">
        <f t="shared" ref="AJ23:BJ23" si="54">SQRT(AJ22)*10</f>
        <v>73.543550676819024</v>
      </c>
      <c r="AK23" s="38">
        <f t="shared" si="54"/>
        <v>62.517682840925318</v>
      </c>
      <c r="AL23" s="78"/>
      <c r="AM23" s="38">
        <f t="shared" si="54"/>
        <v>69.505397930041738</v>
      </c>
      <c r="AN23" s="38">
        <f t="shared" si="54"/>
        <v>94.59118535857047</v>
      </c>
      <c r="AO23" s="38">
        <f t="shared" si="54"/>
        <v>85.472366915386033</v>
      </c>
      <c r="AP23" s="38">
        <f t="shared" ref="AP23" si="55">SQRT(AP22)*10</f>
        <v>74.962987123691789</v>
      </c>
      <c r="AQ23" s="38">
        <f t="shared" si="54"/>
        <v>75.580849027338729</v>
      </c>
      <c r="AR23" s="38">
        <f t="shared" ref="AR23" si="56">SQRT(AR22)*10</f>
        <v>75.11091173126664</v>
      </c>
      <c r="AS23" s="38">
        <f t="shared" si="54"/>
        <v>76.254064622700483</v>
      </c>
      <c r="AT23" s="38">
        <f t="shared" si="54"/>
        <v>93.447772321446962</v>
      </c>
      <c r="AU23" s="38">
        <f t="shared" si="54"/>
        <v>82.848108047521009</v>
      </c>
      <c r="AV23" s="38">
        <f t="shared" si="54"/>
        <v>66.02935130196029</v>
      </c>
      <c r="AW23" s="38">
        <f t="shared" si="54"/>
        <v>91.429075866243622</v>
      </c>
      <c r="AX23" s="38">
        <f t="shared" si="54"/>
        <v>56.015205543071254</v>
      </c>
      <c r="AY23" s="38">
        <f t="shared" si="54"/>
        <v>82.662901416870625</v>
      </c>
      <c r="AZ23" s="38">
        <f t="shared" si="54"/>
        <v>73.543550676819024</v>
      </c>
      <c r="BA23" s="38">
        <f t="shared" ref="BA23" si="57">SQRT(BA22)*10</f>
        <v>193.51678777981925</v>
      </c>
      <c r="BB23" s="38">
        <f t="shared" si="54"/>
        <v>90.595263859240305</v>
      </c>
      <c r="BC23" s="38">
        <f t="shared" si="54"/>
        <v>90.595263859240305</v>
      </c>
      <c r="BD23" s="38">
        <f t="shared" si="54"/>
        <v>63.045247419289367</v>
      </c>
      <c r="BE23" s="38">
        <f t="shared" si="54"/>
        <v>111.05376550681171</v>
      </c>
      <c r="BF23" s="38">
        <f t="shared" si="54"/>
        <v>98.734224127004197</v>
      </c>
      <c r="BG23" s="38">
        <f t="shared" si="54"/>
        <v>98.734224127004197</v>
      </c>
      <c r="BH23" s="38">
        <f t="shared" si="54"/>
        <v>66.542789198225137</v>
      </c>
      <c r="BI23" s="38">
        <f t="shared" si="54"/>
        <v>67.606543461360801</v>
      </c>
      <c r="BJ23" s="38">
        <f t="shared" si="54"/>
        <v>104.2801950003761</v>
      </c>
      <c r="BK23" s="38"/>
      <c r="BL23" s="38">
        <f t="shared" ref="BL23:CA23" si="58">SQRT(BL22)*10</f>
        <v>63.97786884433831</v>
      </c>
      <c r="BM23" s="38">
        <f t="shared" si="58"/>
        <v>106.45942226005103</v>
      </c>
      <c r="BN23" s="38">
        <f t="shared" si="58"/>
        <v>87.195385558008354</v>
      </c>
      <c r="BO23" s="38">
        <f t="shared" si="58"/>
        <v>87.149042006736792</v>
      </c>
      <c r="BP23" s="38">
        <f t="shared" si="58"/>
        <v>77.231046012581061</v>
      </c>
      <c r="BQ23" s="38">
        <f t="shared" si="58"/>
        <v>81.553987728363779</v>
      </c>
      <c r="BR23" s="38">
        <f t="shared" si="58"/>
        <v>68.286615130045419</v>
      </c>
      <c r="BS23" s="38">
        <f t="shared" si="58"/>
        <v>68.286615130045419</v>
      </c>
      <c r="BT23" s="38">
        <f t="shared" si="58"/>
        <v>77.530007519530258</v>
      </c>
      <c r="BU23" s="38">
        <f t="shared" si="58"/>
        <v>118.65328743902268</v>
      </c>
      <c r="BV23" s="38">
        <f t="shared" si="58"/>
        <v>92.420639061557353</v>
      </c>
      <c r="BW23" s="38">
        <f t="shared" si="58"/>
        <v>92.747141234554618</v>
      </c>
      <c r="BX23" s="38">
        <f t="shared" ref="BX23" si="59">SQRT(BX22)*10</f>
        <v>92.747141234554618</v>
      </c>
      <c r="BY23" s="38">
        <f t="shared" si="58"/>
        <v>68.653300915760838</v>
      </c>
      <c r="BZ23" s="38">
        <f t="shared" ref="BZ23" si="60">SQRT(BZ22)*10</f>
        <v>155.31518604934891</v>
      </c>
      <c r="CA23" s="38">
        <f t="shared" si="58"/>
        <v>91.585911805582882</v>
      </c>
      <c r="CB23" s="38">
        <f t="shared" ref="CB23:DA23" si="61">SQRT(CB22)*10</f>
        <v>89.697694672536841</v>
      </c>
      <c r="CC23" s="38" t="e">
        <f t="shared" si="61"/>
        <v>#DIV/0!</v>
      </c>
      <c r="CD23" s="38" t="e">
        <f t="shared" si="61"/>
        <v>#DIV/0!</v>
      </c>
      <c r="CE23" s="38" t="e">
        <f t="shared" si="61"/>
        <v>#DIV/0!</v>
      </c>
      <c r="CF23" s="38" t="e">
        <f t="shared" si="61"/>
        <v>#DIV/0!</v>
      </c>
      <c r="CG23" s="38" t="e">
        <f t="shared" si="61"/>
        <v>#DIV/0!</v>
      </c>
      <c r="CH23" s="38" t="e">
        <f t="shared" si="61"/>
        <v>#DIV/0!</v>
      </c>
      <c r="CI23" s="38" t="e">
        <f t="shared" si="61"/>
        <v>#DIV/0!</v>
      </c>
      <c r="CJ23" s="38" t="e">
        <f t="shared" si="61"/>
        <v>#DIV/0!</v>
      </c>
      <c r="CK23" s="38" t="e">
        <f t="shared" si="61"/>
        <v>#DIV/0!</v>
      </c>
      <c r="CL23" s="38" t="e">
        <f t="shared" si="61"/>
        <v>#DIV/0!</v>
      </c>
      <c r="CM23" s="38" t="e">
        <f t="shared" si="61"/>
        <v>#DIV/0!</v>
      </c>
      <c r="CN23" s="38" t="e">
        <f t="shared" si="61"/>
        <v>#DIV/0!</v>
      </c>
      <c r="CO23" s="38" t="e">
        <f t="shared" si="61"/>
        <v>#DIV/0!</v>
      </c>
      <c r="CP23" s="38" t="e">
        <f t="shared" si="61"/>
        <v>#DIV/0!</v>
      </c>
      <c r="CQ23" s="38" t="e">
        <f t="shared" si="61"/>
        <v>#DIV/0!</v>
      </c>
      <c r="CR23" s="38" t="e">
        <f t="shared" si="61"/>
        <v>#DIV/0!</v>
      </c>
      <c r="CS23" s="38" t="e">
        <f t="shared" si="61"/>
        <v>#DIV/0!</v>
      </c>
      <c r="CT23" s="38" t="e">
        <f t="shared" si="61"/>
        <v>#DIV/0!</v>
      </c>
      <c r="CU23" s="38" t="e">
        <f t="shared" si="61"/>
        <v>#DIV/0!</v>
      </c>
      <c r="CV23" s="38" t="e">
        <f t="shared" si="61"/>
        <v>#DIV/0!</v>
      </c>
      <c r="CW23" s="38" t="e">
        <f t="shared" si="61"/>
        <v>#DIV/0!</v>
      </c>
      <c r="CX23" s="38" t="e">
        <f t="shared" si="61"/>
        <v>#DIV/0!</v>
      </c>
      <c r="CY23" s="38" t="e">
        <f t="shared" si="61"/>
        <v>#DIV/0!</v>
      </c>
      <c r="CZ23" s="38" t="e">
        <f t="shared" si="61"/>
        <v>#DIV/0!</v>
      </c>
      <c r="DA23" s="38" t="e">
        <f t="shared" si="61"/>
        <v>#DIV/0!</v>
      </c>
    </row>
    <row r="24" spans="1:105" x14ac:dyDescent="0.25">
      <c r="A24" s="31"/>
      <c r="B24" s="9"/>
      <c r="D24" s="23"/>
      <c r="J24" s="9"/>
      <c r="AC24" s="23"/>
      <c r="AL24" s="16"/>
      <c r="AM24" s="9"/>
    </row>
    <row r="25" spans="1:105" s="3" customFormat="1" ht="25.5" x14ac:dyDescent="0.25">
      <c r="A25" s="32" t="s">
        <v>16</v>
      </c>
      <c r="B25" s="217" t="s">
        <v>152</v>
      </c>
      <c r="C25" s="218" t="s">
        <v>237</v>
      </c>
      <c r="D25" s="218" t="s">
        <v>237</v>
      </c>
      <c r="E25" s="219" t="s">
        <v>69</v>
      </c>
      <c r="F25" s="182" t="s">
        <v>2271</v>
      </c>
      <c r="G25" s="182" t="s">
        <v>2271</v>
      </c>
      <c r="H25" s="14"/>
      <c r="I25" s="150" t="s">
        <v>56</v>
      </c>
      <c r="J25" s="150" t="s">
        <v>56</v>
      </c>
      <c r="K25" s="151" t="s">
        <v>1571</v>
      </c>
      <c r="L25" s="150" t="s">
        <v>1572</v>
      </c>
      <c r="M25" s="218" t="s">
        <v>56</v>
      </c>
      <c r="N25" s="218" t="s">
        <v>56</v>
      </c>
      <c r="O25" s="219" t="s">
        <v>68</v>
      </c>
      <c r="P25" s="218" t="s">
        <v>237</v>
      </c>
      <c r="Q25" s="218"/>
      <c r="R25" s="218" t="s">
        <v>237</v>
      </c>
      <c r="S25" s="125" t="s">
        <v>2320</v>
      </c>
      <c r="T25" s="218" t="s">
        <v>237</v>
      </c>
      <c r="U25" s="219" t="s">
        <v>68</v>
      </c>
      <c r="V25" s="218" t="s">
        <v>76</v>
      </c>
      <c r="W25" s="218" t="s">
        <v>76</v>
      </c>
      <c r="X25" s="218" t="s">
        <v>56</v>
      </c>
      <c r="Y25" s="151" t="s">
        <v>63</v>
      </c>
      <c r="Z25" s="151" t="s">
        <v>63</v>
      </c>
      <c r="AA25" s="219" t="s">
        <v>1533</v>
      </c>
      <c r="AB25" s="219" t="s">
        <v>1533</v>
      </c>
      <c r="AC25" s="231" t="s">
        <v>1540</v>
      </c>
      <c r="AD25" s="218" t="s">
        <v>1503</v>
      </c>
      <c r="AE25" s="218" t="s">
        <v>1532</v>
      </c>
      <c r="AF25" s="219" t="s">
        <v>1531</v>
      </c>
      <c r="AG25" s="125" t="s">
        <v>1562</v>
      </c>
      <c r="AH25" s="218" t="s">
        <v>1503</v>
      </c>
      <c r="AI25" s="232" t="s">
        <v>1562</v>
      </c>
      <c r="AJ25" s="150" t="s">
        <v>1567</v>
      </c>
      <c r="AK25" s="219" t="s">
        <v>1533</v>
      </c>
      <c r="AL25" s="227"/>
      <c r="AM25" s="151" t="s">
        <v>1563</v>
      </c>
      <c r="AN25" s="218" t="s">
        <v>1540</v>
      </c>
      <c r="AO25" s="227" t="s">
        <v>1503</v>
      </c>
      <c r="AP25" s="202" t="s">
        <v>2335</v>
      </c>
      <c r="AQ25" s="150" t="s">
        <v>2267</v>
      </c>
      <c r="AR25" s="14"/>
      <c r="AS25" s="150" t="s">
        <v>2267</v>
      </c>
      <c r="AT25" s="218" t="s">
        <v>1539</v>
      </c>
      <c r="AU25" s="227" t="s">
        <v>1546</v>
      </c>
      <c r="AV25" s="219" t="s">
        <v>1530</v>
      </c>
      <c r="AW25" s="218" t="s">
        <v>1540</v>
      </c>
      <c r="AX25" s="219" t="s">
        <v>1538</v>
      </c>
      <c r="AY25" s="227" t="s">
        <v>1539</v>
      </c>
      <c r="AZ25" s="151" t="s">
        <v>1573</v>
      </c>
      <c r="BA25" s="128" t="s">
        <v>2269</v>
      </c>
      <c r="BB25" s="218" t="s">
        <v>1503</v>
      </c>
      <c r="BC25" s="218" t="s">
        <v>1503</v>
      </c>
      <c r="BD25" s="219" t="s">
        <v>1531</v>
      </c>
      <c r="BE25" s="227" t="s">
        <v>1558</v>
      </c>
      <c r="BF25" s="150" t="s">
        <v>1564</v>
      </c>
      <c r="BG25" s="150" t="s">
        <v>1539</v>
      </c>
      <c r="BH25" s="204" t="s">
        <v>1533</v>
      </c>
      <c r="BI25" s="219" t="s">
        <v>1533</v>
      </c>
      <c r="BJ25" s="218" t="s">
        <v>1512</v>
      </c>
      <c r="BL25" s="151" t="s">
        <v>1533</v>
      </c>
      <c r="BM25" s="217" t="s">
        <v>1565</v>
      </c>
      <c r="BN25" s="227" t="s">
        <v>1539</v>
      </c>
      <c r="BO25" s="227" t="s">
        <v>1539</v>
      </c>
      <c r="BP25" s="150" t="s">
        <v>2259</v>
      </c>
      <c r="BQ25" s="227" t="s">
        <v>1503</v>
      </c>
      <c r="BR25" s="151" t="s">
        <v>1533</v>
      </c>
      <c r="BS25" s="151" t="s">
        <v>1533</v>
      </c>
      <c r="BT25" s="150" t="s">
        <v>2259</v>
      </c>
      <c r="BU25" s="218" t="s">
        <v>1564</v>
      </c>
      <c r="BV25" s="218" t="s">
        <v>1564</v>
      </c>
      <c r="BW25" s="150" t="s">
        <v>1539</v>
      </c>
      <c r="BX25" s="14"/>
      <c r="BY25" s="227" t="s">
        <v>1566</v>
      </c>
      <c r="BZ25" s="229" t="s">
        <v>2238</v>
      </c>
      <c r="CA25" s="218" t="s">
        <v>1539</v>
      </c>
      <c r="CB25" s="218" t="s">
        <v>1546</v>
      </c>
    </row>
    <row r="26" spans="1:105" s="16" customFormat="1" ht="25.5" x14ac:dyDescent="0.25">
      <c r="A26" s="192" t="s">
        <v>75</v>
      </c>
      <c r="D26" s="147"/>
      <c r="AC26" s="147"/>
      <c r="AG26" s="16" t="s">
        <v>2255</v>
      </c>
      <c r="BA26" s="16" t="s">
        <v>2250</v>
      </c>
    </row>
    <row r="27" spans="1:105" s="37" customFormat="1" ht="56.25" x14ac:dyDescent="0.25">
      <c r="A27" s="33" t="s">
        <v>794</v>
      </c>
      <c r="C27" s="188" t="s">
        <v>2318</v>
      </c>
      <c r="D27" s="188" t="s">
        <v>2318</v>
      </c>
      <c r="E27" s="189" t="s">
        <v>2302</v>
      </c>
      <c r="F27" s="193" t="s">
        <v>2303</v>
      </c>
      <c r="G27" s="193" t="s">
        <v>2303</v>
      </c>
      <c r="H27" s="82"/>
      <c r="I27" s="188" t="s">
        <v>2323</v>
      </c>
      <c r="J27" s="188" t="s">
        <v>2323</v>
      </c>
      <c r="K27" s="193" t="s">
        <v>1569</v>
      </c>
      <c r="L27" s="188" t="s">
        <v>2323</v>
      </c>
      <c r="M27" s="188" t="s">
        <v>2419</v>
      </c>
      <c r="N27" s="188" t="s">
        <v>2305</v>
      </c>
      <c r="O27" s="188" t="s">
        <v>2305</v>
      </c>
      <c r="P27" s="188" t="s">
        <v>2310</v>
      </c>
      <c r="Q27" s="188"/>
      <c r="R27" s="188" t="s">
        <v>2310</v>
      </c>
      <c r="S27" s="187" t="s">
        <v>2319</v>
      </c>
      <c r="T27" s="188" t="s">
        <v>2310</v>
      </c>
      <c r="U27" s="188" t="s">
        <v>2305</v>
      </c>
      <c r="V27" s="188" t="s">
        <v>2318</v>
      </c>
      <c r="W27" s="188" t="s">
        <v>2318</v>
      </c>
      <c r="X27" s="188" t="s">
        <v>2419</v>
      </c>
      <c r="Y27" s="193" t="s">
        <v>1568</v>
      </c>
      <c r="Z27" s="189" t="s">
        <v>2420</v>
      </c>
      <c r="AA27" s="188" t="s">
        <v>2323</v>
      </c>
      <c r="AB27" s="188" t="s">
        <v>2323</v>
      </c>
      <c r="AC27" s="36"/>
      <c r="AE27" s="188" t="s">
        <v>2318</v>
      </c>
      <c r="AF27" s="188" t="s">
        <v>2318</v>
      </c>
      <c r="AG27" s="82"/>
      <c r="AH27" s="188" t="s">
        <v>2323</v>
      </c>
      <c r="AJ27" s="188" t="s">
        <v>2323</v>
      </c>
      <c r="AK27" s="188" t="s">
        <v>247</v>
      </c>
      <c r="AL27" s="82"/>
      <c r="AO27" s="188" t="s">
        <v>2323</v>
      </c>
      <c r="AP27" s="82"/>
      <c r="AQ27" s="188" t="s">
        <v>2418</v>
      </c>
      <c r="AR27" s="82"/>
      <c r="AS27" s="188" t="s">
        <v>2323</v>
      </c>
      <c r="AT27" s="188" t="s">
        <v>2310</v>
      </c>
      <c r="AV27" s="188" t="s">
        <v>2318</v>
      </c>
      <c r="AX27" s="189" t="s">
        <v>2421</v>
      </c>
      <c r="AY27" s="189" t="s">
        <v>2422</v>
      </c>
      <c r="AZ27" s="193" t="s">
        <v>1570</v>
      </c>
      <c r="BA27" s="82"/>
      <c r="BC27" s="188" t="s">
        <v>780</v>
      </c>
      <c r="BD27" s="188" t="s">
        <v>2318</v>
      </c>
      <c r="BF27" s="188" t="s">
        <v>2318</v>
      </c>
      <c r="BG27" s="188" t="s">
        <v>2318</v>
      </c>
      <c r="BH27" s="188" t="s">
        <v>2323</v>
      </c>
      <c r="BI27" s="188" t="s">
        <v>2323</v>
      </c>
      <c r="BJ27" s="188" t="s">
        <v>2318</v>
      </c>
      <c r="BK27" s="188" t="s">
        <v>559</v>
      </c>
      <c r="BN27" s="188" t="s">
        <v>2318</v>
      </c>
      <c r="BO27" s="188" t="s">
        <v>2318</v>
      </c>
      <c r="BP27" s="188" t="s">
        <v>2323</v>
      </c>
      <c r="BQ27" s="188" t="s">
        <v>2323</v>
      </c>
      <c r="BR27" s="193" t="s">
        <v>1570</v>
      </c>
      <c r="BS27" s="189" t="s">
        <v>2420</v>
      </c>
      <c r="BT27" s="189" t="s">
        <v>2423</v>
      </c>
      <c r="BU27" s="188" t="s">
        <v>2417</v>
      </c>
      <c r="BV27" s="188" t="s">
        <v>2323</v>
      </c>
      <c r="BW27" s="188" t="s">
        <v>2318</v>
      </c>
      <c r="BX27" s="82"/>
      <c r="BY27" s="188" t="s">
        <v>2318</v>
      </c>
      <c r="BZ27" s="230" t="s">
        <v>2235</v>
      </c>
      <c r="CA27" s="188" t="s">
        <v>2318</v>
      </c>
      <c r="CB27" s="188" t="s">
        <v>2318</v>
      </c>
    </row>
    <row r="28" spans="1:105" x14ac:dyDescent="0.25">
      <c r="A28" s="33" t="s">
        <v>795</v>
      </c>
      <c r="B28" s="9"/>
      <c r="D28" s="23"/>
      <c r="J28" s="9"/>
      <c r="AC28" s="23"/>
      <c r="AL28" s="16"/>
      <c r="AM28" s="9"/>
    </row>
    <row r="29" spans="1:105" x14ac:dyDescent="0.25">
      <c r="A29" s="33" t="s">
        <v>111</v>
      </c>
      <c r="B29" s="9"/>
      <c r="D29" s="23"/>
      <c r="J29" s="9"/>
      <c r="AC29" s="23"/>
      <c r="AL29" s="16"/>
      <c r="AM29" s="9"/>
    </row>
    <row r="30" spans="1:105" x14ac:dyDescent="0.25">
      <c r="A30" s="33" t="s">
        <v>112</v>
      </c>
      <c r="B30" s="9"/>
      <c r="D30" s="23"/>
      <c r="J30" s="9"/>
      <c r="AC30" s="23"/>
      <c r="AL30" s="16"/>
      <c r="AM30" s="9"/>
    </row>
    <row r="31" spans="1:105" x14ac:dyDescent="0.25">
      <c r="A31" s="33"/>
      <c r="B31" s="9"/>
      <c r="D31" s="23"/>
      <c r="J31" s="9"/>
      <c r="AC31" s="23"/>
      <c r="AL31" s="16"/>
      <c r="AM31" s="9"/>
    </row>
    <row r="32" spans="1:105" ht="25.5" x14ac:dyDescent="0.25">
      <c r="A32" s="13" t="s">
        <v>842</v>
      </c>
      <c r="B32" s="9" t="s">
        <v>1142</v>
      </c>
      <c r="G32" s="9" t="s">
        <v>2294</v>
      </c>
      <c r="H32" s="9" t="s">
        <v>2294</v>
      </c>
      <c r="J32" s="9"/>
      <c r="P32" s="9" t="s">
        <v>2263</v>
      </c>
      <c r="Q32" s="9" t="s">
        <v>2263</v>
      </c>
      <c r="AA32" s="9" t="s">
        <v>2236</v>
      </c>
      <c r="AG32" s="9" t="s">
        <v>1124</v>
      </c>
      <c r="AL32" s="16"/>
      <c r="AM32" s="9" t="s">
        <v>2292</v>
      </c>
      <c r="AQ32" s="9" t="s">
        <v>2236</v>
      </c>
      <c r="AR32" s="9" t="s">
        <v>2236</v>
      </c>
      <c r="AX32" s="9" t="s">
        <v>2290</v>
      </c>
      <c r="AY32" s="9" t="s">
        <v>2288</v>
      </c>
      <c r="BA32" s="9">
        <v>0</v>
      </c>
      <c r="BD32" s="9" t="s">
        <v>1117</v>
      </c>
      <c r="BN32" s="9" t="s">
        <v>2286</v>
      </c>
      <c r="BP32" s="9" t="s">
        <v>2236</v>
      </c>
      <c r="BT32" s="9" t="s">
        <v>2236</v>
      </c>
      <c r="BW32" s="9" t="s">
        <v>2236</v>
      </c>
      <c r="BX32" s="9" t="s">
        <v>2236</v>
      </c>
      <c r="BY32" s="9" t="s">
        <v>1117</v>
      </c>
      <c r="BZ32" s="9" t="s">
        <v>2239</v>
      </c>
      <c r="CB32" s="9" t="s">
        <v>1117</v>
      </c>
    </row>
    <row r="33" spans="1:80" x14ac:dyDescent="0.25">
      <c r="A33" s="13" t="s">
        <v>843</v>
      </c>
      <c r="B33" s="9"/>
      <c r="G33" s="9" t="s">
        <v>2295</v>
      </c>
      <c r="H33" s="9" t="s">
        <v>2295</v>
      </c>
      <c r="J33" s="9"/>
      <c r="P33" s="9" t="s">
        <v>2237</v>
      </c>
      <c r="Q33" s="9">
        <v>0</v>
      </c>
      <c r="AA33" s="9" t="s">
        <v>1113</v>
      </c>
      <c r="AG33" s="9" t="s">
        <v>2256</v>
      </c>
      <c r="AL33" s="16"/>
      <c r="AM33" s="9" t="s">
        <v>2293</v>
      </c>
      <c r="AQ33" s="9" t="s">
        <v>2237</v>
      </c>
      <c r="AR33" s="9" t="s">
        <v>2237</v>
      </c>
      <c r="AX33" s="9" t="s">
        <v>2291</v>
      </c>
      <c r="AY33" s="9" t="s">
        <v>2289</v>
      </c>
      <c r="BA33" s="9">
        <v>0</v>
      </c>
      <c r="BD33" s="9">
        <v>0</v>
      </c>
      <c r="BN33" s="9" t="s">
        <v>2287</v>
      </c>
      <c r="BP33" s="9" t="s">
        <v>2260</v>
      </c>
      <c r="BT33" s="9" t="s">
        <v>2262</v>
      </c>
      <c r="BW33" s="9" t="s">
        <v>2237</v>
      </c>
      <c r="BX33" s="9" t="s">
        <v>2237</v>
      </c>
      <c r="BY33" s="9" t="s">
        <v>2245</v>
      </c>
      <c r="BZ33" s="9" t="s">
        <v>2240</v>
      </c>
      <c r="CB33" s="9">
        <v>0</v>
      </c>
    </row>
    <row r="34" spans="1:80" x14ac:dyDescent="0.25">
      <c r="A34" s="13"/>
      <c r="B34" s="9"/>
      <c r="J34" s="9"/>
      <c r="AL34" s="16"/>
      <c r="AM34" s="9"/>
    </row>
    <row r="35" spans="1:80" x14ac:dyDescent="0.25">
      <c r="A35" s="33" t="s">
        <v>119</v>
      </c>
      <c r="B35" s="9"/>
      <c r="D35" s="23"/>
      <c r="E35" s="9">
        <v>31.5</v>
      </c>
      <c r="F35" s="9">
        <v>29.1</v>
      </c>
      <c r="G35" s="9">
        <v>29.1</v>
      </c>
      <c r="H35" s="3" t="s">
        <v>45</v>
      </c>
      <c r="J35" s="9"/>
      <c r="N35" s="9">
        <v>27.6</v>
      </c>
      <c r="O35" s="9">
        <v>34.1</v>
      </c>
      <c r="P35" s="9">
        <v>27.9</v>
      </c>
      <c r="Q35" s="3" t="s">
        <v>45</v>
      </c>
      <c r="R35" s="9">
        <v>27.9</v>
      </c>
      <c r="S35" s="9">
        <v>26.1</v>
      </c>
      <c r="T35" s="21">
        <v>27</v>
      </c>
      <c r="U35" s="21">
        <v>33.5</v>
      </c>
      <c r="V35" s="21"/>
      <c r="W35" s="21">
        <v>27.7</v>
      </c>
      <c r="X35" s="21"/>
      <c r="Y35" s="21"/>
      <c r="Z35" s="21"/>
      <c r="AA35" s="21">
        <v>34.5</v>
      </c>
      <c r="AB35" s="21">
        <v>34.5</v>
      </c>
      <c r="AC35" s="21"/>
      <c r="AD35" s="21"/>
      <c r="AE35" s="21"/>
      <c r="AF35" s="21">
        <v>36.6</v>
      </c>
      <c r="AG35" s="9">
        <v>22.8</v>
      </c>
      <c r="AH35" s="9">
        <v>30.4</v>
      </c>
      <c r="AK35" s="9">
        <v>34.200000000000003</v>
      </c>
      <c r="AL35" s="16">
        <v>35.700000000000003</v>
      </c>
      <c r="AM35" s="9">
        <v>26.7</v>
      </c>
      <c r="AN35" s="9">
        <v>27.8</v>
      </c>
      <c r="AP35" s="9">
        <v>32.1</v>
      </c>
      <c r="AQ35" s="9">
        <v>30.8</v>
      </c>
      <c r="AR35" s="3" t="s">
        <v>45</v>
      </c>
      <c r="AS35" s="9">
        <v>30.8</v>
      </c>
      <c r="AT35" s="9">
        <v>28.3</v>
      </c>
      <c r="AV35" s="9">
        <v>29.7</v>
      </c>
      <c r="AX35" s="9">
        <v>33.4</v>
      </c>
      <c r="AY35" s="9">
        <v>28.9</v>
      </c>
      <c r="BA35" s="9">
        <v>22.2</v>
      </c>
      <c r="BD35" s="9">
        <v>36.4</v>
      </c>
      <c r="BE35" s="9">
        <v>27.9</v>
      </c>
      <c r="BI35" s="9">
        <v>33.200000000000003</v>
      </c>
      <c r="BJ35" s="9">
        <v>30.2</v>
      </c>
      <c r="BN35" s="9">
        <v>29.3</v>
      </c>
      <c r="BO35" s="9">
        <v>29.3</v>
      </c>
      <c r="BP35" s="9">
        <v>29.4</v>
      </c>
      <c r="BQ35" s="9">
        <v>29.4</v>
      </c>
      <c r="BT35" s="9">
        <v>30.8</v>
      </c>
      <c r="BW35" s="3" t="s">
        <v>45</v>
      </c>
      <c r="BX35" s="3" t="s">
        <v>45</v>
      </c>
      <c r="BY35" s="3" t="s">
        <v>45</v>
      </c>
      <c r="BZ35" s="9">
        <v>25.9</v>
      </c>
      <c r="CB35" s="9">
        <v>28.7</v>
      </c>
    </row>
    <row r="36" spans="1:80" x14ac:dyDescent="0.25">
      <c r="A36" s="33" t="s">
        <v>120</v>
      </c>
      <c r="B36" s="9">
        <v>-3.1</v>
      </c>
      <c r="C36" s="9">
        <v>8.1999999999999993</v>
      </c>
      <c r="D36" s="23">
        <v>8.1999999999999993</v>
      </c>
      <c r="E36" s="9">
        <v>5.9</v>
      </c>
      <c r="F36" s="9">
        <v>8</v>
      </c>
      <c r="G36" s="21">
        <v>8</v>
      </c>
      <c r="H36" s="3" t="s">
        <v>45</v>
      </c>
      <c r="J36" s="9"/>
      <c r="M36" s="9">
        <v>-1.2</v>
      </c>
      <c r="N36" s="9">
        <v>-1.9</v>
      </c>
      <c r="O36" s="9">
        <v>4.4000000000000004</v>
      </c>
      <c r="P36" s="9">
        <v>6.3</v>
      </c>
      <c r="Q36" s="3" t="s">
        <v>45</v>
      </c>
      <c r="R36" s="9">
        <v>6.3</v>
      </c>
      <c r="S36" s="9">
        <v>-0.6</v>
      </c>
      <c r="T36" s="9">
        <v>5.8</v>
      </c>
      <c r="U36" s="9">
        <v>4.0999999999999996</v>
      </c>
      <c r="V36" s="9">
        <v>9.6</v>
      </c>
      <c r="W36" s="9">
        <v>9.3000000000000007</v>
      </c>
      <c r="X36" s="9">
        <v>-1.1000000000000001</v>
      </c>
      <c r="AA36" s="9">
        <v>0.7</v>
      </c>
      <c r="AB36" s="9">
        <v>0.7</v>
      </c>
      <c r="AC36" s="23">
        <v>-2.2000000000000002</v>
      </c>
      <c r="AD36" s="9">
        <v>-0.5</v>
      </c>
      <c r="AE36" s="9">
        <v>4.5</v>
      </c>
      <c r="AF36" s="9">
        <v>4.5</v>
      </c>
      <c r="AG36" s="9">
        <v>6.8</v>
      </c>
      <c r="AH36" s="21">
        <v>-2</v>
      </c>
      <c r="AI36" s="9">
        <v>7.8</v>
      </c>
      <c r="AK36" s="9">
        <v>2.1</v>
      </c>
      <c r="AL36" s="16">
        <v>-3.7</v>
      </c>
      <c r="AM36" s="9">
        <v>16.3</v>
      </c>
      <c r="AN36" s="9">
        <v>-1.3</v>
      </c>
      <c r="AO36" s="9">
        <v>0.8</v>
      </c>
      <c r="AP36" s="9">
        <v>0.1</v>
      </c>
      <c r="AQ36" s="9">
        <v>1.5</v>
      </c>
      <c r="AR36" s="3" t="s">
        <v>45</v>
      </c>
      <c r="AS36" s="9">
        <v>1.5</v>
      </c>
      <c r="AT36" s="9">
        <v>7.3</v>
      </c>
      <c r="AU36" s="9">
        <v>8.5</v>
      </c>
      <c r="AV36" s="9">
        <v>8.1999999999999993</v>
      </c>
      <c r="AW36" s="9">
        <v>-1.2</v>
      </c>
      <c r="AX36" s="9">
        <v>4.3</v>
      </c>
      <c r="AY36" s="9">
        <v>6.3</v>
      </c>
      <c r="BA36" s="9">
        <v>6.7</v>
      </c>
      <c r="BB36" s="9">
        <v>-1.1000000000000001</v>
      </c>
      <c r="BC36" s="9">
        <v>-1.1000000000000001</v>
      </c>
      <c r="BD36" s="9">
        <v>5.5</v>
      </c>
      <c r="BE36" s="9">
        <v>-2.2999999999999998</v>
      </c>
      <c r="BI36" s="9">
        <v>1.6</v>
      </c>
      <c r="BJ36" s="9">
        <v>4.8</v>
      </c>
      <c r="BM36" s="9">
        <v>-0.3</v>
      </c>
      <c r="BN36" s="9">
        <v>5.6</v>
      </c>
      <c r="BO36" s="9">
        <v>5.6</v>
      </c>
      <c r="BP36" s="21">
        <v>0</v>
      </c>
      <c r="BQ36" s="21">
        <v>0.2</v>
      </c>
      <c r="BT36" s="9">
        <v>2.2000000000000002</v>
      </c>
      <c r="BU36" s="9">
        <v>5.6</v>
      </c>
      <c r="BV36" s="9">
        <v>5.6</v>
      </c>
      <c r="BW36" s="3" t="s">
        <v>45</v>
      </c>
      <c r="BX36" s="3" t="s">
        <v>45</v>
      </c>
      <c r="BY36" s="3" t="s">
        <v>45</v>
      </c>
      <c r="BZ36" s="9">
        <v>11.5</v>
      </c>
      <c r="CA36" s="21">
        <v>10</v>
      </c>
      <c r="CB36" s="21">
        <v>8.6999999999999993</v>
      </c>
    </row>
    <row r="37" spans="1:80" x14ac:dyDescent="0.25">
      <c r="A37" s="33" t="s">
        <v>121</v>
      </c>
      <c r="B37" s="9">
        <v>68</v>
      </c>
      <c r="C37" s="9">
        <v>126</v>
      </c>
      <c r="D37" s="23">
        <v>126</v>
      </c>
      <c r="E37" s="213">
        <f>(50*E7)/(((E35+E36)/2)*(E35-E36))</f>
        <v>34.258021390374331</v>
      </c>
      <c r="F37" s="213">
        <f>(50*F7)/(((F35+F36)/2)*(F35-F36))</f>
        <v>29.764566114382799</v>
      </c>
      <c r="G37" s="213">
        <f>(50*G7)/(((G35+G36)/2)*(G35-G36))</f>
        <v>29.636821195436948</v>
      </c>
      <c r="H37" s="3" t="s">
        <v>45</v>
      </c>
      <c r="J37" s="9"/>
      <c r="M37" s="9">
        <v>50</v>
      </c>
      <c r="N37" s="213">
        <f t="shared" ref="N37:U37" si="62">(50*N7)/(((N35+N36)/2)*(N35-N36))</f>
        <v>48.934907340236094</v>
      </c>
      <c r="O37" s="213">
        <f t="shared" si="62"/>
        <v>42.940224758406572</v>
      </c>
      <c r="P37" s="213">
        <f t="shared" si="62"/>
        <v>80.273987437730156</v>
      </c>
      <c r="Q37" s="3" t="s">
        <v>45</v>
      </c>
      <c r="R37" s="213">
        <f t="shared" si="62"/>
        <v>79.461771713233716</v>
      </c>
      <c r="S37" s="213">
        <f t="shared" si="62"/>
        <v>82.250128515825807</v>
      </c>
      <c r="T37" s="213">
        <f t="shared" si="62"/>
        <v>68.597560975609767</v>
      </c>
      <c r="U37" s="213">
        <f t="shared" si="62"/>
        <v>44.507164567954838</v>
      </c>
      <c r="V37" s="9">
        <v>86</v>
      </c>
      <c r="W37" s="9">
        <v>94</v>
      </c>
      <c r="X37" s="9">
        <v>54</v>
      </c>
      <c r="AA37" s="213">
        <f>(50*AA7)/(((AA35+AA36)/2)*(AA35-AA36))</f>
        <v>34.376681011296398</v>
      </c>
      <c r="AB37" s="213">
        <f>(50*AB7)/(((AB35+AB36)/2)*(AB35-AB36))</f>
        <v>34.376681011296398</v>
      </c>
      <c r="AC37" s="23">
        <v>55</v>
      </c>
      <c r="AD37" s="9">
        <v>76</v>
      </c>
      <c r="AE37" s="9">
        <v>52</v>
      </c>
      <c r="AF37" s="213">
        <f>(50*AF7)/(((AF35+AF36)/2)*(AF35-AF36))</f>
        <v>50.329338821050392</v>
      </c>
      <c r="AG37" s="213">
        <f>(50*AG7)/(((AG35+AG36)/2)*(AG35-AG36))</f>
        <v>205.02533783783784</v>
      </c>
      <c r="AH37" s="213">
        <f>(50*AH7)/(((AH35+AH36)/2)*(AH35-AH36))</f>
        <v>60.858981046774474</v>
      </c>
      <c r="AI37" s="9">
        <v>179</v>
      </c>
      <c r="AJ37" s="9" t="e">
        <f>(50*AJ7)/(((AJ35+AJ36)/2)*(AJ35-AJ36))</f>
        <v>#DIV/0!</v>
      </c>
      <c r="AK37" s="228">
        <f>(50*AK7)/(((AK35+AK36)/2)*(AK35-AK36))</f>
        <v>40.592844331162077</v>
      </c>
      <c r="AL37" s="228">
        <f>(50*AL7)/(((AL35+AL36)/2)*(AL35-AL36))</f>
        <v>37.242227157360404</v>
      </c>
      <c r="AM37" s="228">
        <f>(50*AM7)/(((AM35+AM36)/2)*(AM35-AM36))</f>
        <v>52.101967799642225</v>
      </c>
      <c r="AN37" s="228">
        <f>(50*AN7)/(((AN35+AN36)/2)*(AN35-AN36))</f>
        <v>69.247228165726497</v>
      </c>
      <c r="AO37" s="9">
        <v>37</v>
      </c>
      <c r="AP37" s="213">
        <f>(50*AP7)/(((AP35+AP36)/2)*(AP35-AP36))</f>
        <v>38.140527950310556</v>
      </c>
      <c r="AQ37" s="213">
        <f>(50*AQ7)/(((AQ35+AQ36)/2)*(AQ35-AQ36))</f>
        <v>46.281131457432984</v>
      </c>
      <c r="AR37" s="3" t="s">
        <v>45</v>
      </c>
      <c r="AS37" s="213">
        <f>(50*AS7)/(((AS35+AS36)/2)*(AS35-AS36))</f>
        <v>46.915119559589598</v>
      </c>
      <c r="AT37" s="213">
        <f>(50*AT7)/(((AT35+AT36)/2)*(AT35-AT36))</f>
        <v>85.473515248796147</v>
      </c>
      <c r="AU37" s="9">
        <v>29</v>
      </c>
      <c r="AV37" s="213">
        <f>(50*AV7)/(((AV35+AV36)/2)*(AV35-AV36))</f>
        <v>58.170215377063265</v>
      </c>
      <c r="AW37" s="9">
        <v>76</v>
      </c>
      <c r="AX37" s="213">
        <f>(50*AX7)/(((AX35+AX36)/2)*(AX35-AX36))</f>
        <v>27.710173462039805</v>
      </c>
      <c r="AY37" s="9">
        <v>57</v>
      </c>
      <c r="BA37" s="213">
        <f>(50*BA7)/(((BA35+BA36)/2)*(BA35-BA36))</f>
        <v>267.44056256278606</v>
      </c>
      <c r="BB37" s="9">
        <v>54</v>
      </c>
      <c r="BC37" s="9">
        <v>54</v>
      </c>
      <c r="BD37" s="213">
        <f>(50*BD7)/(((BD35+BD36)/2)*(BD35-BD36))</f>
        <v>41.321994886885875</v>
      </c>
      <c r="BE37" s="213">
        <f>(50*BE7)/(((BE35+BE36)/2)*(BE35-BE36))</f>
        <v>74.891349337748352</v>
      </c>
      <c r="BF37" s="213" t="e">
        <f t="shared" ref="BF37:BJ37" si="63">(50*BF7)/(((BF35+BF36)/2)*(BF35-BF36))</f>
        <v>#DIV/0!</v>
      </c>
      <c r="BG37" s="213" t="e">
        <f t="shared" si="63"/>
        <v>#DIV/0!</v>
      </c>
      <c r="BH37" s="213" t="e">
        <f t="shared" si="63"/>
        <v>#DIV/0!</v>
      </c>
      <c r="BI37" s="213">
        <f t="shared" si="63"/>
        <v>34.82831369125563</v>
      </c>
      <c r="BJ37" s="213">
        <f t="shared" si="63"/>
        <v>63.554555680539934</v>
      </c>
      <c r="BM37" s="9">
        <v>97</v>
      </c>
      <c r="BN37" s="213">
        <f>(50*BN7)/(((BN35+BN36)/2)*(BN35-BN36))</f>
        <v>51.01979132663547</v>
      </c>
      <c r="BO37" s="213">
        <f>(50*BO7)/(((BO35+BO36)/2)*(BO35-BO36))</f>
        <v>51.01979132663547</v>
      </c>
      <c r="BP37" s="213">
        <f>(50*BP7)/(((BP35+BP36)/2)*(BP35-BP36))</f>
        <v>42.112082928409464</v>
      </c>
      <c r="BQ37" s="213">
        <f>(50*BQ7)/(((BQ35+BQ36)/2)*(BQ35-BQ36))</f>
        <v>46.741947426878937</v>
      </c>
      <c r="BT37" s="213">
        <f>(50*BT7)/(((BT35+BT36)/2)*(BT35-BT36))</f>
        <v>35.706717524899339</v>
      </c>
      <c r="BU37" s="9">
        <v>114</v>
      </c>
      <c r="BV37" s="9">
        <v>70</v>
      </c>
      <c r="BW37" s="3" t="s">
        <v>45</v>
      </c>
      <c r="BX37" s="3" t="s">
        <v>45</v>
      </c>
      <c r="BY37" s="3" t="s">
        <v>45</v>
      </c>
      <c r="BZ37" s="228">
        <f>(50*BZ7)/(((BZ35+BZ36)/2)*(BZ35-BZ36))</f>
        <v>177.88175876411174</v>
      </c>
      <c r="CA37" s="9">
        <v>137</v>
      </c>
      <c r="CB37" s="213">
        <f>(50*CB7)/(((CB35+CB36)/2)*(CB35-CB36))</f>
        <v>115.37433155080214</v>
      </c>
    </row>
    <row r="38" spans="1:80" x14ac:dyDescent="0.25">
      <c r="A38" s="33" t="s">
        <v>1937</v>
      </c>
      <c r="B38" s="9"/>
      <c r="D38" s="23"/>
      <c r="E38" s="213"/>
      <c r="F38" s="213"/>
      <c r="G38" s="213"/>
      <c r="H38" s="3" t="s">
        <v>45</v>
      </c>
      <c r="J38" s="9"/>
      <c r="N38" s="213"/>
      <c r="O38" s="213"/>
      <c r="P38" s="213"/>
      <c r="Q38" s="3" t="s">
        <v>45</v>
      </c>
      <c r="R38" s="213"/>
      <c r="S38" s="213"/>
      <c r="T38" s="213"/>
      <c r="U38" s="213"/>
      <c r="AA38" s="213"/>
      <c r="AB38" s="213"/>
      <c r="AC38" s="23"/>
      <c r="AF38" s="213"/>
      <c r="AG38" s="213"/>
      <c r="AH38" s="213"/>
      <c r="AK38" s="228"/>
      <c r="AL38" s="228"/>
      <c r="AM38" s="228"/>
      <c r="AN38" s="228"/>
      <c r="AP38" s="213"/>
      <c r="AQ38" s="213"/>
      <c r="AR38" s="3" t="s">
        <v>45</v>
      </c>
      <c r="AS38" s="213"/>
      <c r="AT38" s="213"/>
      <c r="AV38" s="213"/>
      <c r="AX38" s="213"/>
      <c r="BA38" s="213"/>
      <c r="BD38" s="213"/>
      <c r="BE38" s="213"/>
      <c r="BF38" s="213"/>
      <c r="BG38" s="213"/>
      <c r="BH38" s="213"/>
      <c r="BI38" s="213"/>
      <c r="BJ38" s="213"/>
      <c r="BN38" s="213"/>
      <c r="BO38" s="213"/>
      <c r="BP38" s="213"/>
      <c r="BQ38" s="213"/>
      <c r="BT38" s="213"/>
      <c r="BW38" s="3" t="s">
        <v>45</v>
      </c>
      <c r="BX38" s="3" t="s">
        <v>45</v>
      </c>
      <c r="BY38" s="3" t="s">
        <v>45</v>
      </c>
      <c r="BZ38" s="228"/>
      <c r="CB38" s="213"/>
    </row>
    <row r="39" spans="1:80" x14ac:dyDescent="0.25">
      <c r="A39" s="33" t="s">
        <v>122</v>
      </c>
      <c r="B39" s="9">
        <v>58</v>
      </c>
      <c r="C39" s="9">
        <v>155</v>
      </c>
      <c r="D39" s="23">
        <v>155</v>
      </c>
      <c r="E39" s="213">
        <f>(1000*E7)/((((E35+E36)/2)+273)*(E35-E36))</f>
        <v>43.923551594103529</v>
      </c>
      <c r="F39" s="213">
        <f>(1000*F7)/((((F35+F36)/2)+273)*(F35-F36))</f>
        <v>37.875678368842451</v>
      </c>
      <c r="G39" s="213">
        <f>(1000*G7)/((((G35+G36)/2)+273)*(G35-G36))</f>
        <v>37.713121809319524</v>
      </c>
      <c r="H39" s="3" t="s">
        <v>45</v>
      </c>
      <c r="J39" s="9"/>
      <c r="M39" s="9">
        <v>45</v>
      </c>
      <c r="N39" s="213">
        <f t="shared" ref="N39:U39" si="64">(1000*N7)/((((N35+N36)/2)+273)*(N35-N36))</f>
        <v>43.996051028303924</v>
      </c>
      <c r="O39" s="213">
        <f t="shared" si="64"/>
        <v>56.567960759577524</v>
      </c>
      <c r="P39" s="213">
        <f t="shared" si="64"/>
        <v>94.635310940033449</v>
      </c>
      <c r="Q39" s="3" t="s">
        <v>45</v>
      </c>
      <c r="R39" s="213">
        <f t="shared" si="64"/>
        <v>93.677786714670546</v>
      </c>
      <c r="S39" s="213">
        <f t="shared" si="64"/>
        <v>73.399064817272361</v>
      </c>
      <c r="T39" s="213">
        <f t="shared" si="64"/>
        <v>77.747062888735314</v>
      </c>
      <c r="U39" s="213">
        <f t="shared" si="64"/>
        <v>57.34987620819404</v>
      </c>
      <c r="V39" s="9">
        <v>110</v>
      </c>
      <c r="W39" s="9">
        <v>119</v>
      </c>
      <c r="X39" s="9">
        <v>51</v>
      </c>
      <c r="AA39" s="213">
        <f>(1000*AA7)/((((AA35+AA36)/2)+273)*(AA35-AA36))</f>
        <v>41.640026551880005</v>
      </c>
      <c r="AB39" s="213">
        <f>(1000*AB7)/((((AB35+AB36)/2)+273)*(AB35-AB36))</f>
        <v>41.640026551880005</v>
      </c>
      <c r="AC39" s="23">
        <v>51</v>
      </c>
      <c r="AD39" s="9">
        <v>80</v>
      </c>
      <c r="AE39" s="9">
        <v>72</v>
      </c>
      <c r="AF39" s="213">
        <f>(1000*AF7)/((((AF35+AF36)/2)+273)*(AF35-AF36))</f>
        <v>70.466217869023041</v>
      </c>
      <c r="AG39" s="213">
        <f>(1000*AG7)/((((AG35+AG36)/2)+273)*(AG35-AG36))</f>
        <v>210.8669214732453</v>
      </c>
      <c r="AH39" s="213">
        <f>(1000*AH7)/((((AH35+AH36)/2)+273)*(AH35-AH36))</f>
        <v>60.180886550431588</v>
      </c>
      <c r="AI39" s="9">
        <v>190</v>
      </c>
      <c r="AJ39" s="9" t="e">
        <f>(1000*AJ7)/((((AJ35+AJ36)/2)+273)*(AJ35-AJ36))</f>
        <v>#DIV/0!</v>
      </c>
      <c r="AK39" s="228">
        <f>(1000*AK7)/((((AK35+AK36)/2)+273)*(AK35-AK36))</f>
        <v>50.610346873473603</v>
      </c>
      <c r="AL39" s="228">
        <f>(1000*AL7)/((((AL35+AL36)/2)+273)*(AL35-AL36))</f>
        <v>41.237068132717397</v>
      </c>
      <c r="AM39" s="228">
        <f>(1000*AM7)/((((AM35+AM36)/2)+273)*(AM35-AM36))</f>
        <v>76.074180488441954</v>
      </c>
      <c r="AN39" s="228">
        <f>(1000*AN7)/((((AN35+AN36)/2)+273)*(AN35-AN36))</f>
        <v>64.106604240759921</v>
      </c>
      <c r="AO39" s="9">
        <v>42</v>
      </c>
      <c r="AP39" s="213">
        <f>(1000*AP7)/((((AP35+AP36)/2)+273)*(AP35-AP36))</f>
        <v>42.480975441023865</v>
      </c>
      <c r="AQ39" s="213">
        <f>(1000*AQ7)/((((AQ35+AQ36)/2)+273)*(AQ35-AQ36))</f>
        <v>51.699136990319403</v>
      </c>
      <c r="AR39" s="3" t="s">
        <v>45</v>
      </c>
      <c r="AS39" s="213">
        <f>(1000*AS7)/((((AS35+AS36)/2)+273)*(AS35-AS36))</f>
        <v>52.407344346351174</v>
      </c>
      <c r="AT39" s="213">
        <f>(1000*AT7)/((((AT35+AT36)/2)+273)*(AT35-AT36))</f>
        <v>104.6374533307133</v>
      </c>
      <c r="AU39" s="9">
        <v>71</v>
      </c>
      <c r="AV39" s="213">
        <f>(1000*AV7)/((((AV35+AV36)/2)+273)*(AV35-AV36))</f>
        <v>75.514682746727104</v>
      </c>
      <c r="AW39" s="9">
        <v>74</v>
      </c>
      <c r="AX39" s="213">
        <f>(1000*AX7)/((((AX35+AX36)/2)+273)*(AX35-AX36))</f>
        <v>35.79487885965051</v>
      </c>
      <c r="AY39" s="9">
        <v>59</v>
      </c>
      <c r="BA39" s="213">
        <f>(1000*BA7)/((((BA35+BA36)/2)+273)*(BA35-BA36))</f>
        <v>268.88266683125818</v>
      </c>
      <c r="BB39" s="9">
        <v>53</v>
      </c>
      <c r="BC39" s="9">
        <v>53</v>
      </c>
      <c r="BD39" s="213">
        <f>(1000*BD7)/((((BD35+BD36)/2)+273)*(BD35-BD36))</f>
        <v>58.900887421687976</v>
      </c>
      <c r="BE39" s="213">
        <f>(1000*BE7)/((((BE35+BE36)/2)+273)*(BE35-BE36))</f>
        <v>67.082524249347713</v>
      </c>
      <c r="BF39" s="213" t="e">
        <f t="shared" ref="BF39:BJ39" si="65">(1000*BF7)/((((BF35+BF36)/2)+273)*(BF35-BF36))</f>
        <v>#DIV/0!</v>
      </c>
      <c r="BG39" s="213" t="e">
        <f t="shared" si="65"/>
        <v>#DIV/0!</v>
      </c>
      <c r="BH39" s="213" t="e">
        <f t="shared" si="65"/>
        <v>#DIV/0!</v>
      </c>
      <c r="BI39" s="213">
        <f t="shared" si="65"/>
        <v>41.736408968860061</v>
      </c>
      <c r="BJ39" s="213">
        <f t="shared" si="65"/>
        <v>76.571753831975826</v>
      </c>
      <c r="BM39" s="9">
        <v>96</v>
      </c>
      <c r="BN39" s="213">
        <f>(1000*BN7)/((((BN35+BN36)/2)+273)*(BN35-BN36))</f>
        <v>61.304552153540293</v>
      </c>
      <c r="BO39" s="213">
        <f>(1000*BO7)/((((BO35+BO36)/2)+273)*(BO35-BO36))</f>
        <v>61.304552153540293</v>
      </c>
      <c r="BP39" s="213">
        <f>(1000*BP7)/((((BP35+BP36)/2)+273)*(BP35-BP36))</f>
        <v>43.034245328301644</v>
      </c>
      <c r="BQ39" s="213">
        <f>(1000*BQ7)/((((BQ35+BQ36)/2)+273)*(BQ35-BQ36))</f>
        <v>48.073719382752479</v>
      </c>
      <c r="BT39" s="213">
        <f>(1000*BT7)/((((BT35+BT36)/2)+273)*(BT35-BT36))</f>
        <v>40.701957800403392</v>
      </c>
      <c r="BU39" s="9">
        <v>138</v>
      </c>
      <c r="BV39" s="9">
        <v>87</v>
      </c>
      <c r="BW39" s="3" t="s">
        <v>45</v>
      </c>
      <c r="BX39" s="3" t="s">
        <v>45</v>
      </c>
      <c r="BY39" s="3" t="s">
        <v>45</v>
      </c>
      <c r="BZ39" s="228">
        <f>(1000*BZ7)/((((BZ35+BZ36)/2)+273)*(BZ35-BZ36))</f>
        <v>228.06917304688992</v>
      </c>
      <c r="CA39" s="9">
        <v>167</v>
      </c>
      <c r="CB39" s="213">
        <f>(1000*CB7)/((((CB35+CB36)/2)+273)*(CB35-CB36))</f>
        <v>147.92595131984916</v>
      </c>
    </row>
    <row r="40" spans="1:80" x14ac:dyDescent="0.25">
      <c r="A40" s="33" t="s">
        <v>1938</v>
      </c>
      <c r="B40" s="233" t="s">
        <v>1941</v>
      </c>
      <c r="C40" s="9" t="s">
        <v>2217</v>
      </c>
      <c r="D40" s="9" t="s">
        <v>2217</v>
      </c>
      <c r="E40" s="217" t="s">
        <v>1943</v>
      </c>
      <c r="F40" s="217" t="s">
        <v>1942</v>
      </c>
      <c r="G40" s="217" t="s">
        <v>1942</v>
      </c>
      <c r="H40" s="3" t="s">
        <v>45</v>
      </c>
      <c r="M40" s="9" t="s">
        <v>2264</v>
      </c>
      <c r="N40" s="9" t="s">
        <v>2264</v>
      </c>
      <c r="O40" s="217" t="s">
        <v>1943</v>
      </c>
      <c r="P40" s="217" t="s">
        <v>1941</v>
      </c>
      <c r="Q40" s="3" t="s">
        <v>45</v>
      </c>
      <c r="R40" s="217" t="s">
        <v>1941</v>
      </c>
      <c r="S40" s="208" t="s">
        <v>1941</v>
      </c>
      <c r="T40" s="217" t="s">
        <v>1941</v>
      </c>
      <c r="U40" s="217" t="s">
        <v>1943</v>
      </c>
      <c r="V40" s="217" t="s">
        <v>1941</v>
      </c>
      <c r="W40" s="217" t="s">
        <v>1941</v>
      </c>
      <c r="X40" s="9" t="s">
        <v>2265</v>
      </c>
      <c r="AA40" s="217" t="s">
        <v>1943</v>
      </c>
      <c r="AB40" s="217"/>
      <c r="AC40" s="217" t="s">
        <v>1941</v>
      </c>
      <c r="AD40" s="217" t="s">
        <v>1941</v>
      </c>
      <c r="AE40" s="9" t="s">
        <v>2265</v>
      </c>
      <c r="AF40" s="217" t="s">
        <v>2266</v>
      </c>
      <c r="AG40" s="9" t="s">
        <v>1948</v>
      </c>
      <c r="AH40" s="9" t="s">
        <v>2265</v>
      </c>
      <c r="AI40" s="217" t="s">
        <v>1948</v>
      </c>
      <c r="AK40" s="217" t="s">
        <v>1943</v>
      </c>
      <c r="AL40" s="9" t="s">
        <v>1964</v>
      </c>
      <c r="AM40" s="3" t="s">
        <v>45</v>
      </c>
      <c r="AN40" s="217" t="s">
        <v>1941</v>
      </c>
      <c r="AO40" s="208" t="s">
        <v>1943</v>
      </c>
      <c r="AP40" s="217" t="s">
        <v>1943</v>
      </c>
      <c r="AQ40" s="217" t="s">
        <v>1943</v>
      </c>
      <c r="AR40" s="3" t="s">
        <v>45</v>
      </c>
      <c r="AS40" s="217" t="s">
        <v>1943</v>
      </c>
      <c r="AT40" s="217" t="s">
        <v>1941</v>
      </c>
      <c r="AU40" s="208" t="s">
        <v>1943</v>
      </c>
      <c r="AV40" s="9" t="s">
        <v>2268</v>
      </c>
      <c r="AW40" s="217" t="s">
        <v>1941</v>
      </c>
      <c r="AX40" s="9" t="s">
        <v>1954</v>
      </c>
      <c r="AY40" s="208" t="s">
        <v>1943</v>
      </c>
      <c r="BA40" s="217" t="s">
        <v>1948</v>
      </c>
      <c r="BB40" s="217" t="s">
        <v>1941</v>
      </c>
      <c r="BC40" s="217" t="s">
        <v>1941</v>
      </c>
      <c r="BD40" s="217" t="s">
        <v>1943</v>
      </c>
      <c r="BE40" s="208" t="s">
        <v>1941</v>
      </c>
      <c r="BI40" s="217" t="s">
        <v>1943</v>
      </c>
      <c r="BJ40" s="217" t="s">
        <v>1941</v>
      </c>
      <c r="BM40" s="217" t="s">
        <v>2270</v>
      </c>
      <c r="BN40" s="208" t="s">
        <v>1943</v>
      </c>
      <c r="BO40" s="208" t="s">
        <v>1943</v>
      </c>
      <c r="BP40" s="217" t="s">
        <v>1943</v>
      </c>
      <c r="BQ40" s="208" t="s">
        <v>1943</v>
      </c>
      <c r="BT40" s="217" t="s">
        <v>1943</v>
      </c>
      <c r="BU40" s="9" t="s">
        <v>2217</v>
      </c>
      <c r="BV40" s="217" t="s">
        <v>1941</v>
      </c>
      <c r="BW40" s="3" t="s">
        <v>45</v>
      </c>
      <c r="BX40" s="3" t="s">
        <v>45</v>
      </c>
      <c r="BY40" s="3" t="s">
        <v>45</v>
      </c>
      <c r="BZ40" s="9" t="s">
        <v>1948</v>
      </c>
      <c r="CA40" s="9" t="s">
        <v>2217</v>
      </c>
      <c r="CB40" s="9" t="s">
        <v>2217</v>
      </c>
    </row>
    <row r="41" spans="1:80" x14ac:dyDescent="0.25">
      <c r="A41" s="13"/>
      <c r="B41" s="9"/>
      <c r="E41" s="217"/>
      <c r="F41" s="217"/>
      <c r="J41" s="9"/>
    </row>
    <row r="42" spans="1:80" x14ac:dyDescent="0.25">
      <c r="B42" s="7" t="s">
        <v>1433</v>
      </c>
      <c r="C42" s="7"/>
      <c r="J42" s="9"/>
      <c r="AA42" s="7"/>
      <c r="AB42" s="7"/>
    </row>
    <row r="43" spans="1:80" ht="51" x14ac:dyDescent="0.25">
      <c r="B43" s="126" t="s">
        <v>577</v>
      </c>
      <c r="C43" s="13" t="s">
        <v>1426</v>
      </c>
      <c r="J43" s="9"/>
      <c r="AA43" s="13" t="s">
        <v>1426</v>
      </c>
      <c r="AB43" s="13"/>
    </row>
    <row r="44" spans="1:80" ht="25.5" x14ac:dyDescent="0.25">
      <c r="B44" s="129" t="s">
        <v>576</v>
      </c>
      <c r="C44" s="13" t="s">
        <v>1427</v>
      </c>
      <c r="J44" s="9"/>
      <c r="AA44" s="13" t="s">
        <v>1427</v>
      </c>
      <c r="AB44" s="13"/>
    </row>
    <row r="45" spans="1:80" ht="51" x14ac:dyDescent="0.25">
      <c r="B45" s="127" t="s">
        <v>1515</v>
      </c>
      <c r="C45" s="13" t="s">
        <v>1428</v>
      </c>
      <c r="J45" s="9"/>
      <c r="AA45" s="13" t="s">
        <v>1428</v>
      </c>
      <c r="AB45" s="13"/>
    </row>
    <row r="46" spans="1:80" ht="51" x14ac:dyDescent="0.25">
      <c r="B46" s="128" t="s">
        <v>1514</v>
      </c>
      <c r="C46" s="13" t="s">
        <v>1429</v>
      </c>
      <c r="J46" s="9"/>
      <c r="AA46" s="13" t="s">
        <v>1429</v>
      </c>
      <c r="AB46" s="13"/>
    </row>
    <row r="47" spans="1:80" ht="51" x14ac:dyDescent="0.25">
      <c r="B47" s="124" t="s">
        <v>761</v>
      </c>
      <c r="C47" s="13" t="s">
        <v>1430</v>
      </c>
      <c r="J47" s="9"/>
      <c r="L47" s="234" t="s">
        <v>1466</v>
      </c>
      <c r="AA47" s="13" t="s">
        <v>1430</v>
      </c>
      <c r="AB47" s="13"/>
      <c r="AK47" s="234" t="s">
        <v>1466</v>
      </c>
    </row>
    <row r="48" spans="1:80" ht="63.75" x14ac:dyDescent="0.25">
      <c r="B48" s="124" t="s">
        <v>1455</v>
      </c>
      <c r="C48" s="13" t="s">
        <v>1431</v>
      </c>
      <c r="J48" s="9"/>
      <c r="L48" s="234" t="s">
        <v>1454</v>
      </c>
      <c r="M48" s="23" t="s">
        <v>1456</v>
      </c>
      <c r="AA48" s="13" t="s">
        <v>1431</v>
      </c>
      <c r="AB48" s="13"/>
      <c r="AK48" s="234" t="s">
        <v>1454</v>
      </c>
      <c r="AL48" s="23" t="s">
        <v>1456</v>
      </c>
      <c r="AM48" s="147"/>
    </row>
    <row r="49" spans="2:39" ht="38.25" x14ac:dyDescent="0.25">
      <c r="B49" s="125" t="s">
        <v>1513</v>
      </c>
      <c r="C49" s="13" t="s">
        <v>1432</v>
      </c>
      <c r="D49" s="13"/>
      <c r="J49" s="9"/>
      <c r="L49" s="3" t="s">
        <v>1559</v>
      </c>
      <c r="AA49" s="13" t="s">
        <v>1432</v>
      </c>
      <c r="AB49" s="13"/>
      <c r="AC49" s="13"/>
      <c r="AK49" s="3" t="s">
        <v>1559</v>
      </c>
    </row>
    <row r="50" spans="2:39" ht="51" x14ac:dyDescent="0.25">
      <c r="B50" s="150" t="s">
        <v>1512</v>
      </c>
      <c r="C50" s="13" t="s">
        <v>1425</v>
      </c>
      <c r="D50" s="13"/>
      <c r="E50" s="23"/>
      <c r="F50" s="23"/>
      <c r="G50" s="23"/>
      <c r="H50" s="147"/>
      <c r="I50" s="23"/>
      <c r="K50" s="23"/>
      <c r="L50" s="144" t="s">
        <v>1464</v>
      </c>
      <c r="M50" s="33" t="s">
        <v>1449</v>
      </c>
      <c r="AA50" s="13" t="s">
        <v>1425</v>
      </c>
      <c r="AB50" s="13"/>
      <c r="AC50" s="13"/>
      <c r="AD50" s="23"/>
      <c r="AE50" s="23"/>
      <c r="AF50" s="23"/>
      <c r="AG50" s="23"/>
      <c r="AH50" s="23"/>
      <c r="AI50" s="23"/>
      <c r="AJ50" s="23"/>
      <c r="AK50" s="144" t="s">
        <v>1464</v>
      </c>
      <c r="AL50" s="33" t="s">
        <v>1449</v>
      </c>
      <c r="AM50" s="192"/>
    </row>
    <row r="51" spans="2:39" ht="89.25" x14ac:dyDescent="0.25">
      <c r="B51" s="151" t="s">
        <v>1511</v>
      </c>
      <c r="C51" s="13" t="s">
        <v>1451</v>
      </c>
      <c r="D51" s="13"/>
      <c r="E51" s="23"/>
      <c r="F51" s="23"/>
      <c r="G51" s="23"/>
      <c r="H51" s="147"/>
      <c r="I51" s="23"/>
      <c r="K51" s="23"/>
      <c r="L51" s="152" t="s">
        <v>1470</v>
      </c>
      <c r="M51" s="33" t="s">
        <v>1452</v>
      </c>
      <c r="AA51" s="13" t="s">
        <v>1451</v>
      </c>
      <c r="AB51" s="13"/>
      <c r="AC51" s="13"/>
      <c r="AD51" s="23"/>
      <c r="AE51" s="23"/>
      <c r="AF51" s="23"/>
      <c r="AG51" s="23"/>
      <c r="AH51" s="23"/>
      <c r="AI51" s="23"/>
      <c r="AJ51" s="23"/>
      <c r="AK51" s="152" t="s">
        <v>1470</v>
      </c>
      <c r="AL51" s="33" t="s">
        <v>1452</v>
      </c>
      <c r="AM51" s="192"/>
    </row>
    <row r="52" spans="2:39" ht="102" x14ac:dyDescent="0.25">
      <c r="B52" s="182" t="s">
        <v>1509</v>
      </c>
      <c r="C52" s="13" t="s">
        <v>1453</v>
      </c>
      <c r="D52" s="13"/>
      <c r="E52" s="23"/>
      <c r="F52" s="23"/>
      <c r="G52" s="23"/>
      <c r="H52" s="147"/>
      <c r="I52" s="23"/>
      <c r="K52" s="23"/>
      <c r="L52" s="235" t="s">
        <v>1468</v>
      </c>
      <c r="M52" s="33" t="s">
        <v>1450</v>
      </c>
      <c r="AA52" s="13" t="s">
        <v>1453</v>
      </c>
      <c r="AB52" s="13"/>
      <c r="AC52" s="13"/>
      <c r="AD52" s="23"/>
      <c r="AE52" s="23"/>
      <c r="AF52" s="23"/>
      <c r="AG52" s="23"/>
      <c r="AH52" s="23"/>
      <c r="AI52" s="23"/>
      <c r="AJ52" s="23"/>
      <c r="AK52" s="235" t="s">
        <v>1468</v>
      </c>
      <c r="AL52" s="33" t="s">
        <v>1450</v>
      </c>
      <c r="AM52" s="192"/>
    </row>
    <row r="53" spans="2:39" ht="25.5" x14ac:dyDescent="0.25">
      <c r="B53" s="116" t="s">
        <v>1510</v>
      </c>
      <c r="C53" s="13" t="s">
        <v>1422</v>
      </c>
      <c r="D53" s="13"/>
      <c r="E53" s="23"/>
      <c r="F53" s="23"/>
      <c r="G53" s="23"/>
      <c r="H53" s="147"/>
      <c r="I53" s="23"/>
      <c r="K53" s="23"/>
      <c r="L53" s="236" t="s">
        <v>1467</v>
      </c>
      <c r="M53" s="33" t="s">
        <v>1448</v>
      </c>
      <c r="AA53" s="13" t="s">
        <v>1422</v>
      </c>
      <c r="AB53" s="13"/>
      <c r="AC53" s="13"/>
      <c r="AD53" s="23"/>
      <c r="AE53" s="23"/>
      <c r="AF53" s="23"/>
      <c r="AG53" s="23"/>
      <c r="AH53" s="23"/>
      <c r="AI53" s="23"/>
      <c r="AJ53" s="23"/>
      <c r="AK53" s="236" t="s">
        <v>1467</v>
      </c>
      <c r="AL53" s="33" t="s">
        <v>1448</v>
      </c>
      <c r="AM53" s="192"/>
    </row>
    <row r="54" spans="2:39" x14ac:dyDescent="0.25">
      <c r="B54" s="3"/>
      <c r="C54" s="7"/>
      <c r="D54" s="7" t="s">
        <v>1418</v>
      </c>
      <c r="J54" s="9"/>
      <c r="AA54" s="7"/>
      <c r="AB54" s="7"/>
      <c r="AC54" s="7" t="s">
        <v>1418</v>
      </c>
    </row>
    <row r="55" spans="2:39" ht="25.5" x14ac:dyDescent="0.25">
      <c r="B55" s="72" t="s">
        <v>1417</v>
      </c>
      <c r="C55" s="118"/>
      <c r="D55" s="237" t="s">
        <v>1416</v>
      </c>
      <c r="J55" s="9"/>
      <c r="L55" s="13" t="s">
        <v>1441</v>
      </c>
      <c r="AA55" s="118"/>
      <c r="AB55" s="118"/>
      <c r="AC55" s="237" t="s">
        <v>1416</v>
      </c>
      <c r="AK55" s="13" t="s">
        <v>1441</v>
      </c>
    </row>
    <row r="56" spans="2:39" ht="76.5" x14ac:dyDescent="0.25">
      <c r="B56" s="72" t="s">
        <v>1417</v>
      </c>
      <c r="C56" s="7"/>
      <c r="D56" s="237" t="s">
        <v>1415</v>
      </c>
      <c r="J56" s="9"/>
      <c r="L56" s="13" t="s">
        <v>1441</v>
      </c>
      <c r="AA56" s="7"/>
      <c r="AB56" s="7"/>
      <c r="AC56" s="237" t="s">
        <v>1415</v>
      </c>
      <c r="AK56" s="13" t="s">
        <v>1441</v>
      </c>
    </row>
    <row r="57" spans="2:39" ht="51" x14ac:dyDescent="0.25">
      <c r="B57" s="116" t="s">
        <v>880</v>
      </c>
      <c r="C57" s="7"/>
      <c r="D57" s="238" t="s">
        <v>1413</v>
      </c>
      <c r="J57" s="9"/>
      <c r="L57" s="13" t="s">
        <v>1434</v>
      </c>
      <c r="AA57" s="7"/>
      <c r="AB57" s="7"/>
      <c r="AC57" s="238" t="s">
        <v>1413</v>
      </c>
      <c r="AK57" s="13" t="s">
        <v>1434</v>
      </c>
    </row>
    <row r="58" spans="2:39" ht="63.75" x14ac:dyDescent="0.25">
      <c r="B58" s="116" t="s">
        <v>880</v>
      </c>
      <c r="C58" s="7"/>
      <c r="D58" s="238" t="s">
        <v>1414</v>
      </c>
      <c r="J58" s="9"/>
      <c r="L58" s="13" t="s">
        <v>1434</v>
      </c>
      <c r="AA58" s="7"/>
      <c r="AB58" s="7"/>
      <c r="AC58" s="238" t="s">
        <v>1414</v>
      </c>
      <c r="AK58" s="13" t="s">
        <v>1434</v>
      </c>
    </row>
    <row r="59" spans="2:39" ht="114.75" x14ac:dyDescent="0.25">
      <c r="B59" s="120" t="s">
        <v>762</v>
      </c>
      <c r="C59" s="7"/>
      <c r="D59" s="239" t="s">
        <v>1412</v>
      </c>
      <c r="J59" s="9"/>
      <c r="L59" s="13" t="s">
        <v>1436</v>
      </c>
      <c r="AA59" s="7"/>
      <c r="AB59" s="7"/>
      <c r="AC59" s="239" t="s">
        <v>1412</v>
      </c>
      <c r="AK59" s="13" t="s">
        <v>1436</v>
      </c>
    </row>
    <row r="60" spans="2:39" ht="102" x14ac:dyDescent="0.25">
      <c r="B60" s="119" t="s">
        <v>933</v>
      </c>
      <c r="C60" s="7"/>
      <c r="D60" s="240" t="s">
        <v>1435</v>
      </c>
      <c r="J60" s="9"/>
      <c r="L60" s="13" t="s">
        <v>1437</v>
      </c>
      <c r="AA60" s="7"/>
      <c r="AB60" s="7"/>
      <c r="AC60" s="240" t="s">
        <v>1435</v>
      </c>
      <c r="AK60" s="13" t="s">
        <v>1437</v>
      </c>
    </row>
    <row r="61" spans="2:39" ht="51" x14ac:dyDescent="0.25">
      <c r="B61" s="104" t="s">
        <v>38</v>
      </c>
      <c r="C61" s="7"/>
      <c r="D61" s="241" t="s">
        <v>1407</v>
      </c>
      <c r="J61" s="9"/>
      <c r="L61" s="13" t="s">
        <v>1438</v>
      </c>
      <c r="AA61" s="7"/>
      <c r="AB61" s="7"/>
      <c r="AC61" s="241" t="s">
        <v>1407</v>
      </c>
      <c r="AK61" s="13" t="s">
        <v>1438</v>
      </c>
    </row>
    <row r="62" spans="2:39" ht="76.5" x14ac:dyDescent="0.25">
      <c r="B62" s="104" t="s">
        <v>38</v>
      </c>
      <c r="C62" s="7"/>
      <c r="D62" s="241" t="s">
        <v>1408</v>
      </c>
      <c r="J62" s="9"/>
      <c r="L62" s="13" t="s">
        <v>1438</v>
      </c>
      <c r="AA62" s="7"/>
      <c r="AB62" s="7"/>
      <c r="AC62" s="241" t="s">
        <v>1408</v>
      </c>
      <c r="AK62" s="13" t="s">
        <v>1438</v>
      </c>
    </row>
    <row r="63" spans="2:39" ht="63.75" x14ac:dyDescent="0.25">
      <c r="B63" s="93" t="s">
        <v>17</v>
      </c>
      <c r="C63" s="7"/>
      <c r="D63" s="242" t="s">
        <v>1409</v>
      </c>
      <c r="J63" s="9"/>
      <c r="L63" s="13" t="s">
        <v>1440</v>
      </c>
      <c r="AA63" s="7"/>
      <c r="AB63" s="7"/>
      <c r="AC63" s="242" t="s">
        <v>1409</v>
      </c>
      <c r="AK63" s="13" t="s">
        <v>1440</v>
      </c>
    </row>
    <row r="64" spans="2:39" ht="102" x14ac:dyDescent="0.25">
      <c r="B64" s="93" t="s">
        <v>17</v>
      </c>
      <c r="C64" s="7"/>
      <c r="D64" s="242" t="s">
        <v>1410</v>
      </c>
      <c r="J64" s="9"/>
      <c r="L64" s="13" t="s">
        <v>1440</v>
      </c>
      <c r="AA64" s="7"/>
      <c r="AB64" s="7"/>
      <c r="AC64" s="242" t="s">
        <v>1410</v>
      </c>
      <c r="AK64" s="13" t="s">
        <v>1440</v>
      </c>
    </row>
    <row r="65" spans="2:37" ht="38.25" x14ac:dyDescent="0.25">
      <c r="B65" s="90" t="s">
        <v>39</v>
      </c>
      <c r="C65" s="7"/>
      <c r="D65" s="243" t="s">
        <v>1411</v>
      </c>
      <c r="J65" s="9"/>
      <c r="L65" s="13" t="s">
        <v>1439</v>
      </c>
      <c r="AA65" s="7"/>
      <c r="AB65" s="7"/>
      <c r="AC65" s="243" t="s">
        <v>1411</v>
      </c>
      <c r="AK65" s="13" t="s">
        <v>1439</v>
      </c>
    </row>
  </sheetData>
  <sortState columnSort="1" ref="B1:BW38">
    <sortCondition ref="B5:BW5"/>
    <sortCondition ref="B2:BW2"/>
    <sortCondition ref="B6:BW6"/>
  </sortState>
  <pageMargins left="0.7" right="0.7" top="0.75" bottom="0.75" header="0.3" footer="0.3"/>
  <pageSetup paperSize="9" orientation="portrait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5"/>
  <sheetViews>
    <sheetView workbookViewId="0">
      <pane xSplit="1" topLeftCell="B1" activePane="topRight" state="frozen"/>
      <selection pane="topRight" activeCell="A20" sqref="A20"/>
    </sheetView>
  </sheetViews>
  <sheetFormatPr baseColWidth="10" defaultRowHeight="12.75" x14ac:dyDescent="0.25"/>
  <cols>
    <col min="1" max="1" width="32.28515625" style="13" customWidth="1"/>
    <col min="2" max="16384" width="11.42578125" style="9"/>
  </cols>
  <sheetData>
    <row r="1" spans="1:15" x14ac:dyDescent="0.25">
      <c r="A1" s="4" t="s">
        <v>24</v>
      </c>
    </row>
    <row r="2" spans="1:15" s="3" customFormat="1" x14ac:dyDescent="0.25">
      <c r="A2" s="6" t="s">
        <v>23</v>
      </c>
      <c r="B2" s="3" t="s">
        <v>1101</v>
      </c>
      <c r="C2" s="3" t="s">
        <v>1108</v>
      </c>
      <c r="D2" s="3" t="s">
        <v>1112</v>
      </c>
      <c r="E2" s="3" t="s">
        <v>1112</v>
      </c>
      <c r="F2" s="62" t="s">
        <v>487</v>
      </c>
      <c r="G2" s="3" t="s">
        <v>818</v>
      </c>
      <c r="H2" s="3" t="s">
        <v>1122</v>
      </c>
      <c r="I2" s="3" t="s">
        <v>1104</v>
      </c>
      <c r="J2" s="3" t="s">
        <v>1103</v>
      </c>
    </row>
    <row r="3" spans="1:15" x14ac:dyDescent="0.25">
      <c r="A3" s="4" t="s">
        <v>25</v>
      </c>
      <c r="F3" s="41"/>
    </row>
    <row r="4" spans="1:15" ht="38.25" x14ac:dyDescent="0.25">
      <c r="A4" s="4" t="s">
        <v>1105</v>
      </c>
      <c r="B4" s="9" t="s">
        <v>1164</v>
      </c>
      <c r="C4" s="9" t="s">
        <v>1109</v>
      </c>
      <c r="D4" s="9" t="s">
        <v>1106</v>
      </c>
      <c r="E4" s="9" t="s">
        <v>1106</v>
      </c>
      <c r="F4" s="41" t="s">
        <v>1134</v>
      </c>
      <c r="G4" s="9" t="s">
        <v>1110</v>
      </c>
      <c r="H4" s="9" t="s">
        <v>1165</v>
      </c>
      <c r="I4" s="9" t="s">
        <v>1106</v>
      </c>
      <c r="J4" s="9" t="s">
        <v>1163</v>
      </c>
    </row>
    <row r="5" spans="1:15" x14ac:dyDescent="0.25">
      <c r="A5" s="7" t="s">
        <v>12</v>
      </c>
      <c r="B5" s="41" t="s">
        <v>633</v>
      </c>
      <c r="C5" s="41" t="s">
        <v>633</v>
      </c>
      <c r="D5" s="41" t="s">
        <v>633</v>
      </c>
      <c r="E5" s="41" t="s">
        <v>633</v>
      </c>
      <c r="F5" s="41" t="s">
        <v>633</v>
      </c>
      <c r="G5" s="9" t="s">
        <v>633</v>
      </c>
      <c r="H5" s="41" t="s">
        <v>633</v>
      </c>
      <c r="I5" s="41" t="s">
        <v>633</v>
      </c>
      <c r="J5" s="41" t="s">
        <v>633</v>
      </c>
    </row>
    <row r="6" spans="1:15" ht="25.5" x14ac:dyDescent="0.25">
      <c r="A6" s="7" t="s">
        <v>6</v>
      </c>
      <c r="B6" s="9" t="s">
        <v>1102</v>
      </c>
      <c r="C6" s="9" t="s">
        <v>1107</v>
      </c>
      <c r="D6" s="9" t="s">
        <v>1107</v>
      </c>
      <c r="E6" s="9" t="s">
        <v>1128</v>
      </c>
      <c r="F6" s="17" t="s">
        <v>210</v>
      </c>
      <c r="G6" s="9" t="s">
        <v>819</v>
      </c>
      <c r="H6" s="9" t="s">
        <v>1912</v>
      </c>
      <c r="I6" s="9" t="s">
        <v>1107</v>
      </c>
      <c r="J6" s="9" t="s">
        <v>1102</v>
      </c>
    </row>
    <row r="7" spans="1:15" x14ac:dyDescent="0.25">
      <c r="A7" s="7" t="s">
        <v>1</v>
      </c>
      <c r="B7" s="9">
        <v>781</v>
      </c>
      <c r="C7" s="9">
        <v>421</v>
      </c>
      <c r="D7" s="9">
        <v>601</v>
      </c>
      <c r="E7" s="9">
        <v>582</v>
      </c>
      <c r="F7" s="9">
        <v>975</v>
      </c>
      <c r="G7" s="9">
        <v>650</v>
      </c>
      <c r="H7" s="9">
        <v>1001</v>
      </c>
      <c r="I7" s="9">
        <v>608</v>
      </c>
      <c r="J7" s="9">
        <v>1032</v>
      </c>
    </row>
    <row r="8" spans="1:15" x14ac:dyDescent="0.25">
      <c r="A8" s="7" t="s">
        <v>2</v>
      </c>
      <c r="B8" s="9">
        <v>159</v>
      </c>
      <c r="C8" s="9">
        <v>18</v>
      </c>
      <c r="D8" s="9">
        <v>21</v>
      </c>
      <c r="E8" s="9">
        <v>19</v>
      </c>
      <c r="F8" s="9">
        <v>199</v>
      </c>
      <c r="G8" s="9">
        <v>62</v>
      </c>
      <c r="H8" s="9">
        <v>233</v>
      </c>
      <c r="I8" s="9">
        <v>36</v>
      </c>
      <c r="J8" s="9">
        <v>276</v>
      </c>
    </row>
    <row r="9" spans="1:15" s="19" customFormat="1" x14ac:dyDescent="0.25">
      <c r="A9" s="8" t="s">
        <v>3</v>
      </c>
      <c r="B9" s="19">
        <v>12.1</v>
      </c>
      <c r="C9" s="20">
        <v>17</v>
      </c>
      <c r="D9" s="20">
        <v>18</v>
      </c>
      <c r="E9" s="20">
        <v>18.3</v>
      </c>
      <c r="F9" s="19">
        <v>7.5</v>
      </c>
      <c r="G9" s="19">
        <v>16.399999999999999</v>
      </c>
      <c r="H9" s="20">
        <v>12.9</v>
      </c>
      <c r="I9" s="20">
        <v>18</v>
      </c>
      <c r="J9" s="19">
        <v>14.4</v>
      </c>
      <c r="K9" s="20"/>
      <c r="L9" s="20"/>
    </row>
    <row r="10" spans="1:15" x14ac:dyDescent="0.25">
      <c r="A10" s="7" t="s">
        <v>4</v>
      </c>
      <c r="B10" s="21">
        <v>22</v>
      </c>
      <c r="C10" s="21">
        <v>25</v>
      </c>
      <c r="D10" s="21">
        <v>27</v>
      </c>
      <c r="E10" s="21">
        <v>27.1</v>
      </c>
      <c r="F10" s="21">
        <v>16.899999999999999</v>
      </c>
      <c r="G10" s="21"/>
      <c r="H10" s="21">
        <v>23.8</v>
      </c>
      <c r="I10" s="21">
        <v>26</v>
      </c>
      <c r="J10" s="21">
        <v>23.7</v>
      </c>
      <c r="K10" s="21"/>
      <c r="L10" s="21"/>
      <c r="M10" s="21"/>
      <c r="N10" s="21"/>
      <c r="O10" s="21"/>
    </row>
    <row r="11" spans="1:15" x14ac:dyDescent="0.25">
      <c r="A11" s="7" t="s">
        <v>5</v>
      </c>
      <c r="B11" s="21">
        <v>0.2</v>
      </c>
      <c r="C11" s="21">
        <v>10</v>
      </c>
      <c r="D11" s="21">
        <v>10</v>
      </c>
      <c r="E11" s="21">
        <v>10.5</v>
      </c>
      <c r="F11" s="21">
        <v>-1.3</v>
      </c>
      <c r="G11" s="21"/>
      <c r="H11" s="21">
        <v>1.3</v>
      </c>
      <c r="I11" s="21">
        <v>11</v>
      </c>
      <c r="J11" s="21">
        <v>4.7</v>
      </c>
      <c r="K11" s="21"/>
      <c r="L11" s="21"/>
      <c r="M11" s="21"/>
      <c r="N11" s="21"/>
      <c r="O11" s="21"/>
    </row>
    <row r="12" spans="1:15" x14ac:dyDescent="0.25">
      <c r="A12" s="7" t="s">
        <v>44</v>
      </c>
      <c r="B12" s="21">
        <f>B10-B11</f>
        <v>21.8</v>
      </c>
      <c r="C12" s="21">
        <f>C10-C11</f>
        <v>15</v>
      </c>
      <c r="D12" s="21">
        <f>D10-D11</f>
        <v>17</v>
      </c>
      <c r="E12" s="21">
        <f>E10-E11</f>
        <v>16.600000000000001</v>
      </c>
      <c r="F12" s="21">
        <f>F10-F11</f>
        <v>18.2</v>
      </c>
      <c r="G12" s="21">
        <v>15.4</v>
      </c>
      <c r="H12" s="21">
        <f>H10-H11</f>
        <v>22.5</v>
      </c>
      <c r="I12" s="21">
        <f>I10-I11</f>
        <v>15</v>
      </c>
      <c r="J12" s="21">
        <f>J10-J11</f>
        <v>19</v>
      </c>
      <c r="K12" s="21">
        <f t="shared" ref="K12:O12" si="0">K10-K11</f>
        <v>0</v>
      </c>
      <c r="L12" s="21">
        <f t="shared" si="0"/>
        <v>0</v>
      </c>
      <c r="M12" s="21">
        <f t="shared" si="0"/>
        <v>0</v>
      </c>
      <c r="N12" s="21">
        <f t="shared" si="0"/>
        <v>0</v>
      </c>
      <c r="O12" s="21">
        <f t="shared" si="0"/>
        <v>0</v>
      </c>
    </row>
    <row r="13" spans="1:15" x14ac:dyDescent="0.25">
      <c r="A13" s="7" t="s">
        <v>18</v>
      </c>
      <c r="B13" s="9" t="s">
        <v>1887</v>
      </c>
      <c r="C13" s="9" t="s">
        <v>1898</v>
      </c>
      <c r="D13" s="9" t="s">
        <v>1899</v>
      </c>
      <c r="H13" s="9" t="s">
        <v>78</v>
      </c>
      <c r="I13" s="9" t="s">
        <v>1896</v>
      </c>
      <c r="J13" s="9" t="s">
        <v>1889</v>
      </c>
    </row>
    <row r="14" spans="1:15" x14ac:dyDescent="0.25">
      <c r="A14" s="7" t="s">
        <v>19</v>
      </c>
      <c r="B14" s="9" t="s">
        <v>1886</v>
      </c>
      <c r="C14" s="9" t="s">
        <v>1897</v>
      </c>
      <c r="D14" s="9" t="s">
        <v>1900</v>
      </c>
      <c r="H14" s="9" t="s">
        <v>1913</v>
      </c>
      <c r="I14" s="9" t="s">
        <v>1895</v>
      </c>
      <c r="J14" s="9" t="s">
        <v>1888</v>
      </c>
    </row>
    <row r="15" spans="1:15" x14ac:dyDescent="0.25">
      <c r="A15" s="7" t="s">
        <v>20</v>
      </c>
      <c r="B15" s="9">
        <v>271</v>
      </c>
      <c r="C15" s="9" t="s">
        <v>78</v>
      </c>
      <c r="D15" s="9" t="s">
        <v>78</v>
      </c>
      <c r="E15" s="9" t="s">
        <v>78</v>
      </c>
      <c r="F15" s="9">
        <v>1220</v>
      </c>
      <c r="G15" s="9">
        <v>70</v>
      </c>
      <c r="H15" s="9">
        <v>147</v>
      </c>
      <c r="I15" s="9" t="s">
        <v>78</v>
      </c>
      <c r="J15" s="9">
        <v>11</v>
      </c>
    </row>
    <row r="16" spans="1:15" x14ac:dyDescent="0.25">
      <c r="A16" s="7" t="s">
        <v>21</v>
      </c>
      <c r="B16" s="9" t="s">
        <v>78</v>
      </c>
      <c r="C16" s="9" t="s">
        <v>78</v>
      </c>
      <c r="D16" s="9" t="s">
        <v>78</v>
      </c>
      <c r="E16" s="9" t="s">
        <v>78</v>
      </c>
      <c r="G16" s="9" t="s">
        <v>42</v>
      </c>
      <c r="H16" s="9" t="s">
        <v>1123</v>
      </c>
      <c r="I16" s="9" t="s">
        <v>78</v>
      </c>
      <c r="J16" s="9" t="s">
        <v>78</v>
      </c>
    </row>
    <row r="17" spans="1:15" x14ac:dyDescent="0.25">
      <c r="A17" s="7" t="s">
        <v>22</v>
      </c>
      <c r="B17" s="9" t="s">
        <v>78</v>
      </c>
      <c r="C17" s="9" t="s">
        <v>78</v>
      </c>
      <c r="D17" s="9" t="s">
        <v>78</v>
      </c>
      <c r="E17" s="9" t="s">
        <v>78</v>
      </c>
      <c r="G17" s="9" t="s">
        <v>42</v>
      </c>
      <c r="H17" s="9" t="s">
        <v>1123</v>
      </c>
      <c r="I17" s="9" t="s">
        <v>78</v>
      </c>
      <c r="J17" s="9" t="s">
        <v>78</v>
      </c>
    </row>
    <row r="18" spans="1:15" x14ac:dyDescent="0.25">
      <c r="A18" s="7" t="s">
        <v>220</v>
      </c>
      <c r="B18" s="9">
        <v>16</v>
      </c>
      <c r="C18" s="9" t="s">
        <v>78</v>
      </c>
      <c r="D18" s="9" t="s">
        <v>78</v>
      </c>
      <c r="E18" s="9" t="s">
        <v>78</v>
      </c>
      <c r="H18" s="9" t="s">
        <v>78</v>
      </c>
      <c r="I18" s="9" t="s">
        <v>78</v>
      </c>
      <c r="J18" s="9">
        <v>16</v>
      </c>
    </row>
    <row r="19" spans="1:15" x14ac:dyDescent="0.25">
      <c r="A19" s="7" t="s">
        <v>221</v>
      </c>
      <c r="B19" s="9">
        <v>16</v>
      </c>
      <c r="C19" s="9" t="s">
        <v>78</v>
      </c>
      <c r="D19" s="9" t="s">
        <v>78</v>
      </c>
      <c r="E19" s="9" t="s">
        <v>78</v>
      </c>
      <c r="H19" s="9" t="s">
        <v>78</v>
      </c>
      <c r="I19" s="9" t="s">
        <v>78</v>
      </c>
      <c r="J19" s="9">
        <v>16</v>
      </c>
    </row>
    <row r="20" spans="1:15" x14ac:dyDescent="0.25">
      <c r="A20" s="28" t="s">
        <v>2669</v>
      </c>
      <c r="B20" s="9">
        <f t="shared" ref="B20:J20" si="1">50*(B7+(10*B8))</f>
        <v>118550</v>
      </c>
      <c r="C20" s="9">
        <f t="shared" si="1"/>
        <v>30050</v>
      </c>
      <c r="D20" s="9">
        <f t="shared" si="1"/>
        <v>40550</v>
      </c>
      <c r="E20" s="9">
        <f t="shared" si="1"/>
        <v>38600</v>
      </c>
      <c r="F20" s="9">
        <f t="shared" si="1"/>
        <v>148250</v>
      </c>
      <c r="G20" s="9">
        <f t="shared" si="1"/>
        <v>63500</v>
      </c>
      <c r="H20" s="9">
        <f t="shared" si="1"/>
        <v>166550</v>
      </c>
      <c r="I20" s="9">
        <f t="shared" si="1"/>
        <v>48400</v>
      </c>
      <c r="J20" s="9">
        <f t="shared" si="1"/>
        <v>189600</v>
      </c>
      <c r="K20" s="9">
        <f t="shared" ref="K20:O20" si="2">50*(K7+(10*K8))</f>
        <v>0</v>
      </c>
      <c r="L20" s="9">
        <f t="shared" si="2"/>
        <v>0</v>
      </c>
      <c r="M20" s="9">
        <f t="shared" si="2"/>
        <v>0</v>
      </c>
      <c r="N20" s="9">
        <f t="shared" si="2"/>
        <v>0</v>
      </c>
      <c r="O20" s="9">
        <f t="shared" si="2"/>
        <v>0</v>
      </c>
    </row>
    <row r="21" spans="1:15" x14ac:dyDescent="0.25">
      <c r="A21" s="7" t="s">
        <v>10</v>
      </c>
      <c r="B21" s="9">
        <f t="shared" ref="B21:J21" si="3">(B9+30)*(B12)</f>
        <v>917.78000000000009</v>
      </c>
      <c r="C21" s="9">
        <f t="shared" si="3"/>
        <v>705</v>
      </c>
      <c r="D21" s="9">
        <f t="shared" si="3"/>
        <v>816</v>
      </c>
      <c r="E21" s="9">
        <f t="shared" si="3"/>
        <v>801.78</v>
      </c>
      <c r="F21" s="9">
        <f t="shared" si="3"/>
        <v>682.5</v>
      </c>
      <c r="G21" s="9">
        <f t="shared" si="3"/>
        <v>714.56</v>
      </c>
      <c r="H21" s="9">
        <f t="shared" si="3"/>
        <v>965.25</v>
      </c>
      <c r="I21" s="9">
        <f t="shared" si="3"/>
        <v>720</v>
      </c>
      <c r="J21" s="9">
        <f t="shared" si="3"/>
        <v>843.6</v>
      </c>
      <c r="K21" s="9">
        <f t="shared" ref="K21:O21" si="4">(K9+30)*(K12)</f>
        <v>0</v>
      </c>
      <c r="L21" s="9">
        <f t="shared" si="4"/>
        <v>0</v>
      </c>
      <c r="M21" s="9">
        <f t="shared" si="4"/>
        <v>0</v>
      </c>
      <c r="N21" s="9">
        <f t="shared" si="4"/>
        <v>0</v>
      </c>
      <c r="O21" s="9">
        <f t="shared" si="4"/>
        <v>0</v>
      </c>
    </row>
    <row r="22" spans="1:15" x14ac:dyDescent="0.25">
      <c r="A22" s="7" t="s">
        <v>11</v>
      </c>
      <c r="B22" s="10">
        <f t="shared" ref="B22:J22" si="5">B20/B21</f>
        <v>129.17038941794328</v>
      </c>
      <c r="C22" s="10">
        <f t="shared" si="5"/>
        <v>42.624113475177303</v>
      </c>
      <c r="D22" s="10">
        <f t="shared" si="5"/>
        <v>49.693627450980394</v>
      </c>
      <c r="E22" s="10">
        <f t="shared" si="5"/>
        <v>48.142882087355638</v>
      </c>
      <c r="F22" s="10">
        <f t="shared" si="5"/>
        <v>217.21611721611723</v>
      </c>
      <c r="G22" s="10">
        <f t="shared" si="5"/>
        <v>88.865875503806549</v>
      </c>
      <c r="H22" s="10">
        <f t="shared" si="5"/>
        <v>172.54597254597255</v>
      </c>
      <c r="I22" s="10">
        <f t="shared" si="5"/>
        <v>67.222222222222229</v>
      </c>
      <c r="J22" s="10">
        <f t="shared" si="5"/>
        <v>224.75106685633</v>
      </c>
      <c r="K22" s="10" t="e">
        <f t="shared" ref="K22:O22" si="6">K20/K21</f>
        <v>#DIV/0!</v>
      </c>
      <c r="L22" s="10" t="e">
        <f t="shared" si="6"/>
        <v>#DIV/0!</v>
      </c>
      <c r="M22" s="10" t="e">
        <f t="shared" si="6"/>
        <v>#DIV/0!</v>
      </c>
      <c r="N22" s="10" t="e">
        <f t="shared" si="6"/>
        <v>#DIV/0!</v>
      </c>
      <c r="O22" s="10" t="e">
        <f t="shared" si="6"/>
        <v>#DIV/0!</v>
      </c>
    </row>
    <row r="23" spans="1:15" s="19" customFormat="1" x14ac:dyDescent="0.25">
      <c r="A23" s="8" t="s">
        <v>9</v>
      </c>
      <c r="B23" s="38">
        <f t="shared" ref="B23:J23" si="7">SQRT(B22)*10</f>
        <v>113.65315192195212</v>
      </c>
      <c r="C23" s="38">
        <f t="shared" si="7"/>
        <v>65.287145346673952</v>
      </c>
      <c r="D23" s="38">
        <f t="shared" si="7"/>
        <v>70.493707131190362</v>
      </c>
      <c r="E23" s="38">
        <f t="shared" si="7"/>
        <v>69.38507194444324</v>
      </c>
      <c r="F23" s="38">
        <f t="shared" si="7"/>
        <v>147.38253533445447</v>
      </c>
      <c r="G23" s="38">
        <f t="shared" si="7"/>
        <v>94.26869867766635</v>
      </c>
      <c r="H23" s="38">
        <f t="shared" si="7"/>
        <v>131.3567556488712</v>
      </c>
      <c r="I23" s="38">
        <f t="shared" si="7"/>
        <v>81.989159174992295</v>
      </c>
      <c r="J23" s="38">
        <f t="shared" si="7"/>
        <v>149.91699932173469</v>
      </c>
      <c r="K23" s="38" t="e">
        <f t="shared" ref="K23:O23" si="8">SQRT(K22)*10</f>
        <v>#DIV/0!</v>
      </c>
      <c r="L23" s="38" t="e">
        <f t="shared" si="8"/>
        <v>#DIV/0!</v>
      </c>
      <c r="M23" s="38" t="e">
        <f t="shared" si="8"/>
        <v>#DIV/0!</v>
      </c>
      <c r="N23" s="38" t="e">
        <f t="shared" si="8"/>
        <v>#DIV/0!</v>
      </c>
      <c r="O23" s="38" t="e">
        <f t="shared" si="8"/>
        <v>#DIV/0!</v>
      </c>
    </row>
    <row r="24" spans="1:15" x14ac:dyDescent="0.25">
      <c r="A24" s="11"/>
    </row>
    <row r="25" spans="1:15" s="3" customFormat="1" x14ac:dyDescent="0.25">
      <c r="A25" s="12" t="s">
        <v>16</v>
      </c>
      <c r="B25" s="125" t="s">
        <v>1554</v>
      </c>
      <c r="C25" s="151" t="s">
        <v>1555</v>
      </c>
      <c r="D25" s="150" t="s">
        <v>1560</v>
      </c>
      <c r="E25" s="3" t="s">
        <v>1556</v>
      </c>
      <c r="F25" s="127" t="s">
        <v>1557</v>
      </c>
      <c r="G25" s="150" t="s">
        <v>1540</v>
      </c>
      <c r="H25" s="125" t="s">
        <v>1554</v>
      </c>
      <c r="I25" s="150" t="s">
        <v>1547</v>
      </c>
      <c r="J25" s="125" t="s">
        <v>1558</v>
      </c>
    </row>
    <row r="26" spans="1:15" s="37" customFormat="1" ht="33.75" x14ac:dyDescent="0.25">
      <c r="A26" s="13" t="s">
        <v>75</v>
      </c>
      <c r="B26" s="187" t="s">
        <v>1299</v>
      </c>
      <c r="C26" s="189" t="s">
        <v>1561</v>
      </c>
      <c r="D26" s="188" t="s">
        <v>1302</v>
      </c>
      <c r="F26" s="190" t="s">
        <v>495</v>
      </c>
      <c r="I26" s="188" t="s">
        <v>223</v>
      </c>
      <c r="J26" s="187" t="s">
        <v>1300</v>
      </c>
    </row>
    <row r="27" spans="1:15" s="84" customFormat="1" ht="21.75" x14ac:dyDescent="0.25">
      <c r="A27" s="211" t="s">
        <v>1890</v>
      </c>
      <c r="B27" s="212" t="s">
        <v>1892</v>
      </c>
      <c r="J27" s="212" t="s">
        <v>1894</v>
      </c>
    </row>
    <row r="28" spans="1:15" s="84" customFormat="1" ht="22.5" x14ac:dyDescent="0.25">
      <c r="A28" s="211" t="s">
        <v>1891</v>
      </c>
      <c r="B28" s="84" t="s">
        <v>1893</v>
      </c>
    </row>
    <row r="29" spans="1:15" x14ac:dyDescent="0.25">
      <c r="A29" s="13" t="s">
        <v>111</v>
      </c>
    </row>
    <row r="30" spans="1:15" x14ac:dyDescent="0.25">
      <c r="A30" s="13" t="s">
        <v>112</v>
      </c>
    </row>
    <row r="32" spans="1:15" x14ac:dyDescent="0.25">
      <c r="A32" s="13" t="s">
        <v>842</v>
      </c>
      <c r="B32" s="9">
        <v>0</v>
      </c>
      <c r="C32" s="9" t="s">
        <v>1117</v>
      </c>
      <c r="D32" s="9" t="s">
        <v>1117</v>
      </c>
      <c r="H32" s="9">
        <v>0</v>
      </c>
      <c r="I32" s="9" t="s">
        <v>1117</v>
      </c>
      <c r="J32" s="9">
        <v>0</v>
      </c>
    </row>
    <row r="33" spans="1:12" x14ac:dyDescent="0.25">
      <c r="A33" s="13" t="s">
        <v>843</v>
      </c>
      <c r="B33" s="9">
        <v>0</v>
      </c>
      <c r="C33" s="9" t="s">
        <v>1125</v>
      </c>
      <c r="D33" s="9" t="s">
        <v>1118</v>
      </c>
      <c r="H33" s="9" t="s">
        <v>1124</v>
      </c>
      <c r="I33" s="9">
        <v>0</v>
      </c>
      <c r="J33" s="9">
        <v>0</v>
      </c>
    </row>
    <row r="35" spans="1:12" x14ac:dyDescent="0.25">
      <c r="A35" s="13" t="s">
        <v>119</v>
      </c>
      <c r="B35" s="9">
        <v>28.2</v>
      </c>
      <c r="H35" s="3" t="s">
        <v>45</v>
      </c>
      <c r="I35" s="9">
        <v>27.6</v>
      </c>
      <c r="J35" s="9">
        <v>27.5</v>
      </c>
    </row>
    <row r="36" spans="1:12" x14ac:dyDescent="0.25">
      <c r="A36" s="13" t="s">
        <v>120</v>
      </c>
      <c r="B36" s="9">
        <v>-4.5</v>
      </c>
      <c r="G36" s="9">
        <v>-1.9</v>
      </c>
      <c r="H36" s="3" t="s">
        <v>45</v>
      </c>
      <c r="I36" s="9">
        <v>8.3000000000000007</v>
      </c>
      <c r="J36" s="9">
        <v>2.6</v>
      </c>
    </row>
    <row r="37" spans="1:12" x14ac:dyDescent="0.25">
      <c r="A37" s="13" t="s">
        <v>121</v>
      </c>
      <c r="B37" s="213">
        <f>(50*B7)/(((B35+B36)/2)*(B35-B36))</f>
        <v>100.77549387734035</v>
      </c>
      <c r="H37" s="3" t="s">
        <v>45</v>
      </c>
      <c r="I37" s="213">
        <f>(50*I7)/(((I35+I36)/2)*(I35-I36))</f>
        <v>87.750948951462746</v>
      </c>
      <c r="J37" s="213">
        <f>(50*J7)/(((J35+J36)/2)*(J35-J36))</f>
        <v>137.69363166953528</v>
      </c>
    </row>
    <row r="38" spans="1:12" x14ac:dyDescent="0.25">
      <c r="A38" s="33" t="s">
        <v>1937</v>
      </c>
      <c r="B38" s="213"/>
      <c r="H38" s="3" t="s">
        <v>45</v>
      </c>
      <c r="I38" s="213"/>
      <c r="J38" s="213"/>
    </row>
    <row r="39" spans="1:12" x14ac:dyDescent="0.25">
      <c r="A39" s="33" t="s">
        <v>122</v>
      </c>
      <c r="B39" s="213">
        <f>(1000*B7)/((((B35+B36)/2)+273)*(B35-B36))</f>
        <v>83.846909071194176</v>
      </c>
      <c r="H39" s="3" t="s">
        <v>45</v>
      </c>
      <c r="I39" s="213">
        <f>(1000*I7)/((((I35+I36)/2)+273)*(I35-I36))</f>
        <v>108.27492927848472</v>
      </c>
      <c r="J39" s="213">
        <f>(1000*J7)/((((J35+J36)/2)+273)*(J35-J36))</f>
        <v>143.88398935091172</v>
      </c>
    </row>
    <row r="40" spans="1:12" x14ac:dyDescent="0.25">
      <c r="A40" s="33" t="s">
        <v>1938</v>
      </c>
    </row>
    <row r="42" spans="1:12" x14ac:dyDescent="0.25">
      <c r="B42" s="7" t="s">
        <v>1433</v>
      </c>
      <c r="C42" s="7"/>
    </row>
    <row r="43" spans="1:12" x14ac:dyDescent="0.25">
      <c r="B43" s="126" t="s">
        <v>577</v>
      </c>
      <c r="C43" s="98" t="s">
        <v>1426</v>
      </c>
      <c r="D43" s="5"/>
    </row>
    <row r="44" spans="1:12" x14ac:dyDescent="0.25">
      <c r="B44" s="129" t="s">
        <v>576</v>
      </c>
      <c r="C44" s="98" t="s">
        <v>1427</v>
      </c>
      <c r="D44" s="5"/>
    </row>
    <row r="45" spans="1:12" x14ac:dyDescent="0.25">
      <c r="B45" s="127" t="s">
        <v>1515</v>
      </c>
      <c r="C45" s="98" t="s">
        <v>1428</v>
      </c>
      <c r="D45" s="5"/>
    </row>
    <row r="46" spans="1:12" x14ac:dyDescent="0.25">
      <c r="B46" s="128" t="s">
        <v>1514</v>
      </c>
      <c r="C46" s="98" t="s">
        <v>1429</v>
      </c>
      <c r="D46" s="5"/>
    </row>
    <row r="47" spans="1:12" x14ac:dyDescent="0.25">
      <c r="B47" s="124" t="s">
        <v>761</v>
      </c>
      <c r="C47" s="98" t="s">
        <v>1430</v>
      </c>
      <c r="D47" s="5"/>
      <c r="K47" s="175" t="s">
        <v>1466</v>
      </c>
    </row>
    <row r="48" spans="1:12" x14ac:dyDescent="0.25">
      <c r="B48" s="124" t="s">
        <v>1455</v>
      </c>
      <c r="C48" s="98" t="s">
        <v>1431</v>
      </c>
      <c r="D48" s="5"/>
      <c r="K48" s="175" t="s">
        <v>1454</v>
      </c>
      <c r="L48" s="145" t="s">
        <v>1456</v>
      </c>
    </row>
    <row r="49" spans="2:12" x14ac:dyDescent="0.25">
      <c r="B49" s="125" t="s">
        <v>1513</v>
      </c>
      <c r="C49" s="98" t="s">
        <v>1432</v>
      </c>
      <c r="D49" s="98"/>
      <c r="K49" s="140" t="s">
        <v>1559</v>
      </c>
    </row>
    <row r="50" spans="2:12" x14ac:dyDescent="0.25">
      <c r="B50" s="155" t="s">
        <v>1512</v>
      </c>
      <c r="C50" s="98" t="s">
        <v>1425</v>
      </c>
      <c r="D50" s="98"/>
      <c r="E50" s="145"/>
      <c r="F50" s="145"/>
      <c r="G50" s="145"/>
      <c r="H50" s="145"/>
      <c r="I50" s="145"/>
      <c r="J50" s="145"/>
      <c r="K50" s="156" t="s">
        <v>1464</v>
      </c>
      <c r="L50" s="146" t="s">
        <v>1449</v>
      </c>
    </row>
    <row r="51" spans="2:12" x14ac:dyDescent="0.25">
      <c r="B51" s="157" t="s">
        <v>1511</v>
      </c>
      <c r="C51" s="98" t="s">
        <v>1451</v>
      </c>
      <c r="D51" s="98"/>
      <c r="E51" s="145"/>
      <c r="F51" s="145"/>
      <c r="G51" s="145"/>
      <c r="H51" s="145"/>
      <c r="I51" s="145"/>
      <c r="J51" s="145"/>
      <c r="K51" s="158" t="s">
        <v>1470</v>
      </c>
      <c r="L51" s="146" t="s">
        <v>1452</v>
      </c>
    </row>
    <row r="52" spans="2:12" x14ac:dyDescent="0.25">
      <c r="B52" s="139" t="s">
        <v>1509</v>
      </c>
      <c r="C52" s="98" t="s">
        <v>1453</v>
      </c>
      <c r="D52" s="98"/>
      <c r="E52" s="145"/>
      <c r="F52" s="145"/>
      <c r="G52" s="145"/>
      <c r="H52" s="145"/>
      <c r="I52" s="145"/>
      <c r="J52" s="145"/>
      <c r="K52" s="159" t="s">
        <v>1468</v>
      </c>
      <c r="L52" s="146" t="s">
        <v>1450</v>
      </c>
    </row>
    <row r="53" spans="2:12" x14ac:dyDescent="0.25">
      <c r="B53" s="131" t="s">
        <v>1510</v>
      </c>
      <c r="C53" s="98" t="s">
        <v>1422</v>
      </c>
      <c r="D53" s="98"/>
      <c r="E53" s="145"/>
      <c r="F53" s="145"/>
      <c r="G53" s="145"/>
      <c r="H53" s="145"/>
      <c r="I53" s="145"/>
      <c r="J53" s="145"/>
      <c r="K53" s="160" t="s">
        <v>1467</v>
      </c>
      <c r="L53" s="146" t="s">
        <v>1448</v>
      </c>
    </row>
    <row r="54" spans="2:12" x14ac:dyDescent="0.25">
      <c r="B54" s="3"/>
      <c r="C54" s="96"/>
      <c r="D54" s="96" t="s">
        <v>1418</v>
      </c>
    </row>
    <row r="55" spans="2:12" x14ac:dyDescent="0.25">
      <c r="B55" s="130" t="s">
        <v>1417</v>
      </c>
      <c r="C55" s="97"/>
      <c r="D55" s="112" t="s">
        <v>1416</v>
      </c>
      <c r="E55" s="5"/>
      <c r="F55" s="5"/>
      <c r="G55" s="5"/>
      <c r="H55" s="5"/>
      <c r="I55" s="5"/>
      <c r="J55" s="5"/>
      <c r="K55" s="98" t="s">
        <v>1441</v>
      </c>
    </row>
    <row r="56" spans="2:12" x14ac:dyDescent="0.25">
      <c r="B56" s="130" t="s">
        <v>1417</v>
      </c>
      <c r="C56" s="96"/>
      <c r="D56" s="112" t="s">
        <v>1415</v>
      </c>
      <c r="E56" s="5"/>
      <c r="F56" s="5"/>
      <c r="G56" s="5"/>
      <c r="H56" s="5"/>
      <c r="I56" s="5"/>
      <c r="J56" s="5"/>
      <c r="K56" s="98" t="s">
        <v>1441</v>
      </c>
    </row>
    <row r="57" spans="2:12" x14ac:dyDescent="0.25">
      <c r="B57" s="131" t="s">
        <v>880</v>
      </c>
      <c r="C57" s="96"/>
      <c r="D57" s="111" t="s">
        <v>1413</v>
      </c>
      <c r="E57" s="5"/>
      <c r="F57" s="5"/>
      <c r="G57" s="5"/>
      <c r="H57" s="5"/>
      <c r="I57" s="5"/>
      <c r="J57" s="5"/>
      <c r="K57" s="98" t="s">
        <v>1434</v>
      </c>
    </row>
    <row r="58" spans="2:12" x14ac:dyDescent="0.25">
      <c r="B58" s="131" t="s">
        <v>880</v>
      </c>
      <c r="C58" s="96"/>
      <c r="D58" s="111" t="s">
        <v>1414</v>
      </c>
      <c r="E58" s="5"/>
      <c r="F58" s="5"/>
      <c r="G58" s="5"/>
      <c r="H58" s="5"/>
      <c r="I58" s="5"/>
      <c r="J58" s="5"/>
      <c r="K58" s="98" t="s">
        <v>1434</v>
      </c>
    </row>
    <row r="59" spans="2:12" x14ac:dyDescent="0.25">
      <c r="B59" s="132" t="s">
        <v>762</v>
      </c>
      <c r="C59" s="96"/>
      <c r="D59" s="108" t="s">
        <v>1412</v>
      </c>
      <c r="E59" s="5"/>
      <c r="F59" s="5"/>
      <c r="G59" s="5"/>
      <c r="H59" s="5"/>
      <c r="I59" s="5"/>
      <c r="J59" s="5"/>
      <c r="K59" s="98" t="s">
        <v>1436</v>
      </c>
    </row>
    <row r="60" spans="2:12" x14ac:dyDescent="0.25">
      <c r="B60" s="133" t="s">
        <v>933</v>
      </c>
      <c r="C60" s="96"/>
      <c r="D60" s="113" t="s">
        <v>1435</v>
      </c>
      <c r="E60" s="5"/>
      <c r="F60" s="5"/>
      <c r="G60" s="5"/>
      <c r="H60" s="5"/>
      <c r="I60" s="5"/>
      <c r="J60" s="5"/>
      <c r="K60" s="98" t="s">
        <v>1437</v>
      </c>
    </row>
    <row r="61" spans="2:12" x14ac:dyDescent="0.25">
      <c r="B61" s="134" t="s">
        <v>38</v>
      </c>
      <c r="C61" s="96"/>
      <c r="D61" s="102" t="s">
        <v>1407</v>
      </c>
      <c r="E61" s="5"/>
      <c r="F61" s="5"/>
      <c r="G61" s="5"/>
      <c r="H61" s="5"/>
      <c r="I61" s="5"/>
      <c r="J61" s="5"/>
      <c r="K61" s="98" t="s">
        <v>1438</v>
      </c>
    </row>
    <row r="62" spans="2:12" x14ac:dyDescent="0.25">
      <c r="B62" s="134" t="s">
        <v>38</v>
      </c>
      <c r="C62" s="96"/>
      <c r="D62" s="102" t="s">
        <v>1408</v>
      </c>
      <c r="E62" s="5"/>
      <c r="F62" s="5"/>
      <c r="G62" s="5"/>
      <c r="H62" s="5"/>
      <c r="I62" s="5"/>
      <c r="J62" s="5"/>
      <c r="K62" s="98" t="s">
        <v>1438</v>
      </c>
    </row>
    <row r="63" spans="2:12" x14ac:dyDescent="0.25">
      <c r="B63" s="135" t="s">
        <v>17</v>
      </c>
      <c r="C63" s="96"/>
      <c r="D63" s="99" t="s">
        <v>1409</v>
      </c>
      <c r="E63" s="5"/>
      <c r="F63" s="5"/>
      <c r="G63" s="5"/>
      <c r="H63" s="5"/>
      <c r="I63" s="5"/>
      <c r="J63" s="5"/>
      <c r="K63" s="98" t="s">
        <v>1440</v>
      </c>
    </row>
    <row r="64" spans="2:12" x14ac:dyDescent="0.25">
      <c r="B64" s="135" t="s">
        <v>17</v>
      </c>
      <c r="C64" s="96"/>
      <c r="D64" s="99" t="s">
        <v>1410</v>
      </c>
      <c r="E64" s="5"/>
      <c r="F64" s="5"/>
      <c r="G64" s="5"/>
      <c r="H64" s="5"/>
      <c r="I64" s="5"/>
      <c r="J64" s="5"/>
      <c r="K64" s="98" t="s">
        <v>1440</v>
      </c>
    </row>
    <row r="65" spans="2:11" x14ac:dyDescent="0.25">
      <c r="B65" s="136" t="s">
        <v>39</v>
      </c>
      <c r="C65" s="96"/>
      <c r="D65" s="100" t="s">
        <v>1411</v>
      </c>
      <c r="E65" s="5"/>
      <c r="F65" s="5"/>
      <c r="G65" s="5"/>
      <c r="H65" s="5"/>
      <c r="I65" s="5"/>
      <c r="J65" s="5"/>
      <c r="K65" s="98" t="s">
        <v>1439</v>
      </c>
    </row>
  </sheetData>
  <sortState columnSort="1" ref="B1:J38">
    <sortCondition ref="B2:J2"/>
  </sortState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I65"/>
  <sheetViews>
    <sheetView workbookViewId="0">
      <pane xSplit="1" ySplit="6" topLeftCell="CW19" activePane="bottomRight" state="frozen"/>
      <selection pane="topRight" activeCell="B1" sqref="B1"/>
      <selection pane="bottomLeft" activeCell="A7" sqref="A7"/>
      <selection pane="bottomRight" activeCell="CW37" sqref="CW37:CW39"/>
    </sheetView>
  </sheetViews>
  <sheetFormatPr baseColWidth="10" defaultRowHeight="12.75" x14ac:dyDescent="0.25"/>
  <cols>
    <col min="1" max="1" width="32.28515625" style="9" customWidth="1"/>
    <col min="2" max="2" width="12.28515625" style="9" customWidth="1"/>
    <col min="3" max="42" width="11.42578125" style="9"/>
    <col min="43" max="43" width="12.140625" style="9" customWidth="1"/>
    <col min="44" max="85" width="11.42578125" style="9"/>
    <col min="86" max="86" width="13.42578125" style="9" bestFit="1" customWidth="1"/>
    <col min="87" max="88" width="11.42578125" style="9"/>
    <col min="89" max="89" width="11.42578125" style="16"/>
    <col min="90" max="149" width="11.42578125" style="9"/>
    <col min="150" max="150" width="12.5703125" style="9" customWidth="1"/>
    <col min="151" max="151" width="13.5703125" style="9" customWidth="1"/>
    <col min="152" max="16384" width="11.42578125" style="9"/>
  </cols>
  <sheetData>
    <row r="1" spans="1:165" ht="25.5" x14ac:dyDescent="0.25">
      <c r="A1" s="14" t="s">
        <v>24</v>
      </c>
      <c r="AO1" s="66" t="s">
        <v>2040</v>
      </c>
      <c r="CW1" s="9" t="s">
        <v>2355</v>
      </c>
      <c r="DZ1" s="9" t="s">
        <v>308</v>
      </c>
      <c r="EA1" s="9" t="s">
        <v>260</v>
      </c>
      <c r="EC1" s="9" t="s">
        <v>902</v>
      </c>
      <c r="EM1" s="9" t="s">
        <v>48</v>
      </c>
    </row>
    <row r="2" spans="1:165" s="3" customFormat="1" ht="51" x14ac:dyDescent="0.25">
      <c r="A2" s="2" t="s">
        <v>23</v>
      </c>
      <c r="B2" s="3" t="s">
        <v>264</v>
      </c>
      <c r="C2" s="3" t="s">
        <v>264</v>
      </c>
      <c r="D2" s="3" t="s">
        <v>2155</v>
      </c>
      <c r="E2" s="3" t="s">
        <v>2155</v>
      </c>
      <c r="F2" s="3" t="s">
        <v>1177</v>
      </c>
      <c r="G2" s="3" t="s">
        <v>2124</v>
      </c>
      <c r="H2" s="3" t="s">
        <v>2136</v>
      </c>
      <c r="I2" s="3" t="s">
        <v>1132</v>
      </c>
      <c r="J2" s="3" t="s">
        <v>1132</v>
      </c>
      <c r="K2" s="3" t="s">
        <v>283</v>
      </c>
      <c r="L2" s="3" t="s">
        <v>284</v>
      </c>
      <c r="M2" s="3" t="s">
        <v>2118</v>
      </c>
      <c r="N2" s="3" t="s">
        <v>285</v>
      </c>
      <c r="O2" s="3" t="s">
        <v>286</v>
      </c>
      <c r="P2" s="3" t="s">
        <v>286</v>
      </c>
      <c r="Q2" s="3" t="s">
        <v>1267</v>
      </c>
      <c r="R2" s="3" t="s">
        <v>1267</v>
      </c>
      <c r="S2" s="3" t="s">
        <v>265</v>
      </c>
      <c r="T2" s="3" t="s">
        <v>1180</v>
      </c>
      <c r="U2" s="69" t="s">
        <v>1266</v>
      </c>
      <c r="V2" s="14" t="s">
        <v>1182</v>
      </c>
      <c r="W2" s="3" t="s">
        <v>1182</v>
      </c>
      <c r="X2" s="3" t="s">
        <v>249</v>
      </c>
      <c r="Y2" s="3" t="s">
        <v>249</v>
      </c>
      <c r="Z2" s="3" t="s">
        <v>249</v>
      </c>
      <c r="AA2" s="3" t="s">
        <v>1975</v>
      </c>
      <c r="AB2" s="3" t="s">
        <v>266</v>
      </c>
      <c r="AC2" s="3" t="s">
        <v>2033</v>
      </c>
      <c r="AD2" s="3" t="s">
        <v>1187</v>
      </c>
      <c r="AE2" s="3" t="s">
        <v>287</v>
      </c>
      <c r="AF2" s="3" t="s">
        <v>287</v>
      </c>
      <c r="AG2" s="3" t="s">
        <v>288</v>
      </c>
      <c r="AH2" s="3" t="s">
        <v>289</v>
      </c>
      <c r="AI2" s="3" t="s">
        <v>290</v>
      </c>
      <c r="AJ2" s="3" t="s">
        <v>1192</v>
      </c>
      <c r="AK2" s="3" t="s">
        <v>1192</v>
      </c>
      <c r="AL2" s="3" t="s">
        <v>268</v>
      </c>
      <c r="AM2" s="3" t="s">
        <v>2092</v>
      </c>
      <c r="AN2" s="3" t="s">
        <v>291</v>
      </c>
      <c r="AO2" s="3" t="s">
        <v>292</v>
      </c>
      <c r="AP2" s="3" t="s">
        <v>250</v>
      </c>
      <c r="AQ2" s="3" t="s">
        <v>1196</v>
      </c>
      <c r="AR2" s="3" t="s">
        <v>269</v>
      </c>
      <c r="AS2" s="3" t="s">
        <v>1200</v>
      </c>
      <c r="AT2" s="3" t="s">
        <v>1200</v>
      </c>
      <c r="AU2" s="3" t="s">
        <v>267</v>
      </c>
      <c r="AV2" s="3" t="s">
        <v>251</v>
      </c>
      <c r="AW2" s="3" t="s">
        <v>1203</v>
      </c>
      <c r="AX2" s="3" t="s">
        <v>1206</v>
      </c>
      <c r="AY2" s="3" t="s">
        <v>1208</v>
      </c>
      <c r="AZ2" s="3" t="s">
        <v>1209</v>
      </c>
      <c r="BA2" s="3" t="s">
        <v>1976</v>
      </c>
      <c r="BB2" s="9" t="s">
        <v>1210</v>
      </c>
      <c r="BC2" s="3" t="s">
        <v>2226</v>
      </c>
      <c r="BD2" s="3" t="s">
        <v>2166</v>
      </c>
      <c r="BE2" s="3" t="s">
        <v>293</v>
      </c>
      <c r="BF2" s="3" t="s">
        <v>293</v>
      </c>
      <c r="BG2" s="3" t="s">
        <v>1213</v>
      </c>
      <c r="BH2" s="3" t="s">
        <v>796</v>
      </c>
      <c r="BI2" s="3" t="s">
        <v>796</v>
      </c>
      <c r="BJ2" s="3" t="s">
        <v>796</v>
      </c>
      <c r="BK2" s="3" t="s">
        <v>270</v>
      </c>
      <c r="BL2" s="3" t="s">
        <v>270</v>
      </c>
      <c r="BM2" s="9" t="s">
        <v>1217</v>
      </c>
      <c r="BN2" s="3" t="s">
        <v>1294</v>
      </c>
      <c r="BO2" s="3" t="s">
        <v>1294</v>
      </c>
      <c r="BP2" s="3" t="s">
        <v>307</v>
      </c>
      <c r="BQ2" s="3" t="s">
        <v>307</v>
      </c>
      <c r="BR2" s="3" t="s">
        <v>271</v>
      </c>
      <c r="BS2" s="3" t="s">
        <v>1220</v>
      </c>
      <c r="BT2" s="3" t="s">
        <v>1222</v>
      </c>
      <c r="BU2" s="3" t="s">
        <v>272</v>
      </c>
      <c r="BV2" s="3" t="s">
        <v>1928</v>
      </c>
      <c r="BW2" s="3" t="s">
        <v>1928</v>
      </c>
      <c r="BX2" s="3" t="s">
        <v>1928</v>
      </c>
      <c r="BY2" s="3" t="s">
        <v>294</v>
      </c>
      <c r="BZ2" s="3" t="s">
        <v>295</v>
      </c>
      <c r="CA2" s="3" t="s">
        <v>252</v>
      </c>
      <c r="CB2" s="3" t="s">
        <v>2230</v>
      </c>
      <c r="CC2" s="14" t="s">
        <v>1262</v>
      </c>
      <c r="CD2" s="14" t="s">
        <v>1265</v>
      </c>
      <c r="CE2" s="3" t="s">
        <v>296</v>
      </c>
      <c r="CF2" s="3" t="s">
        <v>1229</v>
      </c>
      <c r="CG2" s="3" t="s">
        <v>2079</v>
      </c>
      <c r="CH2" s="3" t="s">
        <v>253</v>
      </c>
      <c r="CI2" s="3" t="s">
        <v>1231</v>
      </c>
      <c r="CJ2" s="3" t="s">
        <v>273</v>
      </c>
      <c r="CK2" s="14" t="s">
        <v>273</v>
      </c>
      <c r="CL2" s="3" t="s">
        <v>297</v>
      </c>
      <c r="CM2" s="3" t="s">
        <v>297</v>
      </c>
      <c r="CN2" s="3" t="s">
        <v>298</v>
      </c>
      <c r="CO2" s="3" t="s">
        <v>274</v>
      </c>
      <c r="CP2" s="3" t="s">
        <v>274</v>
      </c>
      <c r="CQ2" s="3" t="s">
        <v>275</v>
      </c>
      <c r="CR2" s="3" t="s">
        <v>275</v>
      </c>
      <c r="CS2" s="3" t="s">
        <v>1085</v>
      </c>
      <c r="CT2" s="3" t="s">
        <v>299</v>
      </c>
      <c r="CU2" s="3" t="s">
        <v>1236</v>
      </c>
      <c r="CV2" s="3" t="s">
        <v>1237</v>
      </c>
      <c r="CW2" s="3" t="s">
        <v>1276</v>
      </c>
      <c r="CX2" s="3" t="s">
        <v>1087</v>
      </c>
      <c r="CY2" s="3" t="s">
        <v>1977</v>
      </c>
      <c r="CZ2" s="3" t="s">
        <v>1977</v>
      </c>
      <c r="DA2" s="3" t="s">
        <v>1978</v>
      </c>
      <c r="DB2" s="3" t="s">
        <v>254</v>
      </c>
      <c r="DC2" s="3" t="s">
        <v>113</v>
      </c>
      <c r="DD2" s="3" t="s">
        <v>113</v>
      </c>
      <c r="DE2" s="3" t="s">
        <v>113</v>
      </c>
      <c r="DF2" s="3" t="s">
        <v>255</v>
      </c>
      <c r="DG2" s="3" t="s">
        <v>277</v>
      </c>
      <c r="DH2" s="3" t="s">
        <v>277</v>
      </c>
      <c r="DI2" s="3" t="s">
        <v>300</v>
      </c>
      <c r="DJ2" s="3" t="s">
        <v>256</v>
      </c>
      <c r="DK2" s="3" t="s">
        <v>2182</v>
      </c>
      <c r="DL2" s="3" t="s">
        <v>301</v>
      </c>
      <c r="DM2" s="3" t="s">
        <v>302</v>
      </c>
      <c r="DN2" s="3" t="s">
        <v>1245</v>
      </c>
      <c r="DO2" s="3" t="s">
        <v>1247</v>
      </c>
      <c r="DP2" s="3" t="s">
        <v>278</v>
      </c>
      <c r="DQ2" s="3" t="s">
        <v>303</v>
      </c>
      <c r="DR2" s="3" t="s">
        <v>1249</v>
      </c>
      <c r="DS2" s="3" t="s">
        <v>1979</v>
      </c>
      <c r="DT2" s="3" t="s">
        <v>2163</v>
      </c>
      <c r="DU2" s="3" t="s">
        <v>2160</v>
      </c>
      <c r="DV2" s="3" t="s">
        <v>2174</v>
      </c>
      <c r="DW2" s="3" t="s">
        <v>257</v>
      </c>
      <c r="DX2" s="3" t="s">
        <v>2109</v>
      </c>
      <c r="DY2" s="3" t="s">
        <v>279</v>
      </c>
      <c r="DZ2" s="3" t="s">
        <v>258</v>
      </c>
      <c r="EA2" s="3" t="s">
        <v>258</v>
      </c>
      <c r="EB2" s="3" t="s">
        <v>261</v>
      </c>
      <c r="EC2" s="3" t="s">
        <v>901</v>
      </c>
      <c r="ED2" s="3" t="s">
        <v>280</v>
      </c>
      <c r="EE2" s="3" t="s">
        <v>280</v>
      </c>
      <c r="EF2" s="3" t="s">
        <v>280</v>
      </c>
      <c r="EG2" s="3" t="s">
        <v>1980</v>
      </c>
      <c r="EH2" s="3" t="s">
        <v>304</v>
      </c>
      <c r="EI2" s="3" t="s">
        <v>2151</v>
      </c>
      <c r="EJ2" s="3" t="s">
        <v>1253</v>
      </c>
      <c r="EK2" s="3" t="s">
        <v>262</v>
      </c>
      <c r="EL2" s="3" t="s">
        <v>1255</v>
      </c>
      <c r="EM2" s="3" t="s">
        <v>1167</v>
      </c>
      <c r="EN2" s="3" t="s">
        <v>306</v>
      </c>
      <c r="EO2" s="3" t="s">
        <v>305</v>
      </c>
      <c r="EP2" s="3" t="s">
        <v>305</v>
      </c>
      <c r="EQ2" s="3" t="s">
        <v>1256</v>
      </c>
      <c r="ER2" s="3" t="s">
        <v>281</v>
      </c>
      <c r="ES2" s="3" t="s">
        <v>2170</v>
      </c>
      <c r="ET2" s="3" t="s">
        <v>282</v>
      </c>
      <c r="EU2" s="3" t="s">
        <v>1291</v>
      </c>
      <c r="EV2" s="3" t="s">
        <v>263</v>
      </c>
      <c r="EW2" s="3" t="s">
        <v>263</v>
      </c>
    </row>
    <row r="3" spans="1:165" x14ac:dyDescent="0.25">
      <c r="A3" s="14" t="s">
        <v>25</v>
      </c>
      <c r="AJ3" s="3"/>
      <c r="AK3" s="3"/>
      <c r="CC3" s="16"/>
      <c r="CD3" s="16"/>
    </row>
    <row r="4" spans="1:165" ht="51.75" customHeight="1" x14ac:dyDescent="0.2">
      <c r="A4" s="14" t="s">
        <v>1169</v>
      </c>
      <c r="B4" s="9" t="s">
        <v>1166</v>
      </c>
      <c r="C4" s="9" t="s">
        <v>1166</v>
      </c>
      <c r="D4" s="9" t="s">
        <v>1232</v>
      </c>
      <c r="E4" s="9" t="s">
        <v>1232</v>
      </c>
      <c r="F4" s="9" t="s">
        <v>1178</v>
      </c>
      <c r="G4" s="9" t="s">
        <v>1179</v>
      </c>
      <c r="H4" s="9" t="s">
        <v>2137</v>
      </c>
      <c r="I4" s="9" t="s">
        <v>1168</v>
      </c>
      <c r="J4" s="9" t="s">
        <v>1168</v>
      </c>
      <c r="K4" s="9" t="s">
        <v>1170</v>
      </c>
      <c r="L4" s="9" t="s">
        <v>1171</v>
      </c>
      <c r="M4" s="9" t="s">
        <v>1172</v>
      </c>
      <c r="N4" s="9" t="s">
        <v>1173</v>
      </c>
      <c r="O4" s="9" t="s">
        <v>1174</v>
      </c>
      <c r="P4" s="9" t="s">
        <v>1174</v>
      </c>
      <c r="Q4" s="9" t="s">
        <v>1175</v>
      </c>
      <c r="R4" s="9" t="s">
        <v>1175</v>
      </c>
      <c r="S4" s="9" t="s">
        <v>1176</v>
      </c>
      <c r="T4" s="9" t="s">
        <v>1181</v>
      </c>
      <c r="U4" s="70" t="s">
        <v>78</v>
      </c>
      <c r="V4" s="9" t="s">
        <v>1183</v>
      </c>
      <c r="W4" s="9" t="s">
        <v>1183</v>
      </c>
      <c r="X4" s="9" t="s">
        <v>1184</v>
      </c>
      <c r="Y4" s="9" t="s">
        <v>1184</v>
      </c>
      <c r="Z4" s="9" t="s">
        <v>1184</v>
      </c>
      <c r="AB4" s="9" t="s">
        <v>1185</v>
      </c>
      <c r="AC4" s="9" t="s">
        <v>1186</v>
      </c>
      <c r="AD4" s="9" t="s">
        <v>1188</v>
      </c>
      <c r="AE4" s="9" t="s">
        <v>1189</v>
      </c>
      <c r="AF4" s="9" t="s">
        <v>1189</v>
      </c>
      <c r="AG4" s="9" t="s">
        <v>1190</v>
      </c>
      <c r="AH4" s="9" t="s">
        <v>1191</v>
      </c>
      <c r="AI4" s="9" t="s">
        <v>1183</v>
      </c>
      <c r="AJ4" s="3" t="s">
        <v>1192</v>
      </c>
      <c r="AK4" s="3" t="s">
        <v>1192</v>
      </c>
      <c r="AL4" s="9" t="s">
        <v>1193</v>
      </c>
      <c r="AM4" s="9" t="s">
        <v>1212</v>
      </c>
      <c r="AN4" s="9" t="s">
        <v>1186</v>
      </c>
      <c r="AO4" s="9" t="s">
        <v>1194</v>
      </c>
      <c r="AP4" s="9" t="s">
        <v>1195</v>
      </c>
      <c r="AQ4" s="54" t="s">
        <v>1197</v>
      </c>
      <c r="AR4" s="9" t="s">
        <v>1198</v>
      </c>
      <c r="AS4" s="9" t="s">
        <v>1199</v>
      </c>
      <c r="AT4" s="9" t="s">
        <v>1199</v>
      </c>
      <c r="AU4" s="9" t="s">
        <v>1201</v>
      </c>
      <c r="AV4" s="9" t="s">
        <v>1202</v>
      </c>
      <c r="AW4" s="9" t="s">
        <v>1204</v>
      </c>
      <c r="AX4" s="9" t="s">
        <v>1205</v>
      </c>
      <c r="AY4" s="9" t="s">
        <v>1207</v>
      </c>
      <c r="AZ4" s="9" t="s">
        <v>1193</v>
      </c>
      <c r="BB4" s="9" t="s">
        <v>1211</v>
      </c>
      <c r="BD4" s="9" t="s">
        <v>2167</v>
      </c>
      <c r="BE4" s="9" t="s">
        <v>1212</v>
      </c>
      <c r="BF4" s="9" t="s">
        <v>1212</v>
      </c>
      <c r="BG4" s="9" t="s">
        <v>1214</v>
      </c>
      <c r="BH4" s="9" t="s">
        <v>1215</v>
      </c>
      <c r="BI4" s="9" t="s">
        <v>1215</v>
      </c>
      <c r="BJ4" s="9" t="s">
        <v>1215</v>
      </c>
      <c r="BK4" s="9" t="s">
        <v>1216</v>
      </c>
      <c r="BL4" s="9" t="s">
        <v>1216</v>
      </c>
      <c r="BM4" s="9" t="s">
        <v>1212</v>
      </c>
      <c r="BN4" s="9" t="s">
        <v>1295</v>
      </c>
      <c r="BO4" s="9" t="s">
        <v>1295</v>
      </c>
      <c r="BP4" s="9" t="s">
        <v>1218</v>
      </c>
      <c r="BQ4" s="9" t="s">
        <v>1218</v>
      </c>
      <c r="BR4" s="9" t="s">
        <v>1219</v>
      </c>
      <c r="BS4" s="9" t="s">
        <v>1221</v>
      </c>
      <c r="BT4" s="9" t="s">
        <v>1223</v>
      </c>
      <c r="BU4" s="9" t="s">
        <v>1176</v>
      </c>
      <c r="BV4" s="9" t="s">
        <v>1929</v>
      </c>
      <c r="BW4" s="9" t="s">
        <v>1929</v>
      </c>
      <c r="BX4" s="9" t="s">
        <v>1929</v>
      </c>
      <c r="BY4" s="9" t="s">
        <v>1224</v>
      </c>
      <c r="BZ4" s="9" t="s">
        <v>1225</v>
      </c>
      <c r="CA4" s="9" t="s">
        <v>1226</v>
      </c>
      <c r="CC4" s="16" t="s">
        <v>1263</v>
      </c>
      <c r="CD4" s="16" t="s">
        <v>1263</v>
      </c>
      <c r="CE4" s="9" t="s">
        <v>1227</v>
      </c>
      <c r="CF4" s="9" t="s">
        <v>1228</v>
      </c>
      <c r="CG4" s="9" t="s">
        <v>1168</v>
      </c>
      <c r="CH4" s="9" t="s">
        <v>1230</v>
      </c>
      <c r="CI4" s="9" t="s">
        <v>1232</v>
      </c>
      <c r="CJ4" s="9" t="s">
        <v>1168</v>
      </c>
      <c r="CK4" s="16" t="s">
        <v>1168</v>
      </c>
      <c r="CL4" s="9" t="s">
        <v>1233</v>
      </c>
      <c r="CM4" s="9" t="s">
        <v>1233</v>
      </c>
      <c r="CN4" s="9" t="s">
        <v>1195</v>
      </c>
      <c r="CO4" s="9" t="s">
        <v>1199</v>
      </c>
      <c r="CP4" s="9" t="s">
        <v>1199</v>
      </c>
      <c r="CQ4" s="9" t="s">
        <v>1179</v>
      </c>
      <c r="CR4" s="9" t="s">
        <v>1179</v>
      </c>
      <c r="CS4" s="9" t="s">
        <v>1234</v>
      </c>
      <c r="CT4" s="9" t="s">
        <v>1235</v>
      </c>
      <c r="CU4" s="9" t="s">
        <v>1227</v>
      </c>
      <c r="CV4" s="9" t="s">
        <v>1226</v>
      </c>
      <c r="CW4" s="9" t="s">
        <v>1280</v>
      </c>
      <c r="CX4" s="9" t="s">
        <v>1238</v>
      </c>
      <c r="CY4" s="9" t="s">
        <v>2152</v>
      </c>
      <c r="CZ4" s="9" t="s">
        <v>2152</v>
      </c>
      <c r="DB4" s="9" t="s">
        <v>1239</v>
      </c>
      <c r="DC4" s="9" t="s">
        <v>1240</v>
      </c>
      <c r="DD4" s="9" t="s">
        <v>1240</v>
      </c>
      <c r="DE4" s="9" t="s">
        <v>1240</v>
      </c>
      <c r="DF4" s="9" t="s">
        <v>1241</v>
      </c>
      <c r="DG4" s="9" t="s">
        <v>1242</v>
      </c>
      <c r="DH4" s="9" t="s">
        <v>1242</v>
      </c>
      <c r="DI4" s="9" t="s">
        <v>1243</v>
      </c>
      <c r="DJ4" s="9" t="s">
        <v>1205</v>
      </c>
      <c r="DK4" s="9" t="s">
        <v>2167</v>
      </c>
      <c r="DL4" s="9" t="s">
        <v>1244</v>
      </c>
      <c r="DM4" s="9" t="s">
        <v>1168</v>
      </c>
      <c r="DN4" s="9" t="s">
        <v>1246</v>
      </c>
      <c r="DO4" s="9" t="s">
        <v>1201</v>
      </c>
      <c r="DP4" s="9" t="s">
        <v>1238</v>
      </c>
      <c r="DQ4" s="9" t="s">
        <v>1248</v>
      </c>
      <c r="DR4" s="9" t="s">
        <v>1226</v>
      </c>
      <c r="DT4" s="9" t="s">
        <v>1230</v>
      </c>
      <c r="DU4" s="9" t="s">
        <v>1257</v>
      </c>
      <c r="DV4" s="9" t="s">
        <v>1232</v>
      </c>
      <c r="DW4" s="9" t="s">
        <v>1250</v>
      </c>
      <c r="DX4" s="9" t="s">
        <v>2110</v>
      </c>
      <c r="DY4" s="9" t="s">
        <v>1212</v>
      </c>
      <c r="DZ4" s="9" t="s">
        <v>1251</v>
      </c>
      <c r="EA4" s="9" t="s">
        <v>1251</v>
      </c>
      <c r="EB4" s="9" t="s">
        <v>1224</v>
      </c>
      <c r="EC4" s="9" t="s">
        <v>1252</v>
      </c>
      <c r="ED4" s="9" t="s">
        <v>1176</v>
      </c>
      <c r="EE4" s="9" t="s">
        <v>1176</v>
      </c>
      <c r="EF4" s="9" t="s">
        <v>1176</v>
      </c>
      <c r="EG4" s="9" t="s">
        <v>2178</v>
      </c>
      <c r="EH4" s="9" t="s">
        <v>1250</v>
      </c>
      <c r="EI4" s="9" t="s">
        <v>2152</v>
      </c>
      <c r="EJ4" s="9" t="s">
        <v>1244</v>
      </c>
      <c r="EK4" s="9" t="s">
        <v>1254</v>
      </c>
      <c r="EL4" s="9" t="s">
        <v>1244</v>
      </c>
      <c r="EM4" s="9" t="s">
        <v>1179</v>
      </c>
      <c r="EN4" s="9" t="s">
        <v>1224</v>
      </c>
      <c r="EO4" s="9" t="s">
        <v>1175</v>
      </c>
      <c r="EP4" s="9" t="s">
        <v>1175</v>
      </c>
      <c r="EQ4" s="9" t="s">
        <v>1257</v>
      </c>
      <c r="ER4" s="9" t="s">
        <v>1258</v>
      </c>
      <c r="ES4" s="9" t="s">
        <v>1232</v>
      </c>
      <c r="ET4" s="9" t="s">
        <v>1259</v>
      </c>
      <c r="EU4" s="9" t="s">
        <v>1280</v>
      </c>
      <c r="EV4" s="9" t="s">
        <v>1260</v>
      </c>
      <c r="EW4" s="9" t="s">
        <v>1260</v>
      </c>
    </row>
    <row r="5" spans="1:165" s="3" customFormat="1" x14ac:dyDescent="0.25">
      <c r="A5" s="3" t="s">
        <v>12</v>
      </c>
      <c r="B5" s="3" t="s">
        <v>47</v>
      </c>
      <c r="C5" s="3" t="s">
        <v>47</v>
      </c>
      <c r="D5" s="3" t="s">
        <v>47</v>
      </c>
      <c r="E5" s="3" t="s">
        <v>47</v>
      </c>
      <c r="F5" s="3" t="s">
        <v>47</v>
      </c>
      <c r="G5" s="3" t="s">
        <v>47</v>
      </c>
      <c r="H5" s="3" t="s">
        <v>47</v>
      </c>
      <c r="I5" s="3" t="s">
        <v>47</v>
      </c>
      <c r="J5" s="3" t="s">
        <v>47</v>
      </c>
      <c r="K5" s="3" t="s">
        <v>47</v>
      </c>
      <c r="L5" s="3" t="s">
        <v>47</v>
      </c>
      <c r="M5" s="3" t="s">
        <v>47</v>
      </c>
      <c r="N5" s="3" t="s">
        <v>47</v>
      </c>
      <c r="O5" s="3" t="s">
        <v>47</v>
      </c>
      <c r="P5" s="3" t="s">
        <v>47</v>
      </c>
      <c r="Q5" s="3" t="s">
        <v>47</v>
      </c>
      <c r="R5" s="3" t="s">
        <v>47</v>
      </c>
      <c r="S5" s="3" t="s">
        <v>47</v>
      </c>
      <c r="T5" s="3" t="s">
        <v>47</v>
      </c>
      <c r="V5" s="3" t="s">
        <v>47</v>
      </c>
      <c r="W5" s="3" t="s">
        <v>47</v>
      </c>
      <c r="X5" s="3" t="s">
        <v>47</v>
      </c>
      <c r="Y5" s="3" t="s">
        <v>47</v>
      </c>
      <c r="Z5" s="3" t="s">
        <v>47</v>
      </c>
      <c r="AB5" s="3" t="s">
        <v>47</v>
      </c>
      <c r="AC5" s="3" t="s">
        <v>47</v>
      </c>
      <c r="AD5" s="3" t="s">
        <v>47</v>
      </c>
      <c r="AE5" s="3" t="s">
        <v>47</v>
      </c>
      <c r="AF5" s="3" t="s">
        <v>47</v>
      </c>
      <c r="AG5" s="3" t="s">
        <v>47</v>
      </c>
      <c r="AH5" s="3" t="s">
        <v>47</v>
      </c>
      <c r="AI5" s="3" t="s">
        <v>47</v>
      </c>
      <c r="AJ5" s="3" t="s">
        <v>47</v>
      </c>
      <c r="AK5" s="3" t="s">
        <v>47</v>
      </c>
      <c r="AL5" s="3" t="s">
        <v>47</v>
      </c>
      <c r="AM5" s="3" t="s">
        <v>47</v>
      </c>
      <c r="AN5" s="3" t="s">
        <v>47</v>
      </c>
      <c r="AO5" s="3" t="s">
        <v>47</v>
      </c>
      <c r="AP5" s="3" t="s">
        <v>47</v>
      </c>
      <c r="AQ5" s="3" t="s">
        <v>47</v>
      </c>
      <c r="AR5" s="3" t="s">
        <v>47</v>
      </c>
      <c r="AS5" s="3" t="s">
        <v>47</v>
      </c>
      <c r="AT5" s="3" t="s">
        <v>47</v>
      </c>
      <c r="AU5" s="3" t="s">
        <v>47</v>
      </c>
      <c r="AV5" s="3" t="s">
        <v>47</v>
      </c>
      <c r="AW5" s="3" t="s">
        <v>47</v>
      </c>
      <c r="AX5" s="3" t="s">
        <v>47</v>
      </c>
      <c r="AY5" s="3" t="s">
        <v>47</v>
      </c>
      <c r="AZ5" s="3" t="s">
        <v>47</v>
      </c>
      <c r="BB5" s="3" t="s">
        <v>47</v>
      </c>
      <c r="BC5" s="3" t="s">
        <v>47</v>
      </c>
      <c r="BD5" s="3" t="s">
        <v>47</v>
      </c>
      <c r="BE5" s="3" t="s">
        <v>47</v>
      </c>
      <c r="BF5" s="3" t="s">
        <v>47</v>
      </c>
      <c r="BG5" s="3" t="s">
        <v>47</v>
      </c>
      <c r="BH5" s="3" t="s">
        <v>47</v>
      </c>
      <c r="BI5" s="3" t="s">
        <v>47</v>
      </c>
      <c r="BJ5" s="3" t="s">
        <v>47</v>
      </c>
      <c r="BK5" s="3" t="s">
        <v>47</v>
      </c>
      <c r="BL5" s="3" t="s">
        <v>47</v>
      </c>
      <c r="BM5" s="3" t="s">
        <v>47</v>
      </c>
      <c r="BN5" s="3" t="s">
        <v>47</v>
      </c>
      <c r="BO5" s="3" t="s">
        <v>47</v>
      </c>
      <c r="BP5" s="3" t="s">
        <v>47</v>
      </c>
      <c r="BQ5" s="3" t="s">
        <v>47</v>
      </c>
      <c r="BR5" s="3" t="s">
        <v>47</v>
      </c>
      <c r="BS5" s="3" t="s">
        <v>47</v>
      </c>
      <c r="BT5" s="3" t="s">
        <v>47</v>
      </c>
      <c r="BU5" s="3" t="s">
        <v>47</v>
      </c>
      <c r="BV5" s="3" t="s">
        <v>47</v>
      </c>
      <c r="BW5" s="3" t="s">
        <v>47</v>
      </c>
      <c r="BX5" s="3" t="s">
        <v>47</v>
      </c>
      <c r="BY5" s="3" t="s">
        <v>47</v>
      </c>
      <c r="BZ5" s="3" t="s">
        <v>47</v>
      </c>
      <c r="CA5" s="3" t="s">
        <v>47</v>
      </c>
      <c r="CC5" s="3" t="s">
        <v>47</v>
      </c>
      <c r="CD5" s="3" t="s">
        <v>47</v>
      </c>
      <c r="CE5" s="3" t="s">
        <v>47</v>
      </c>
      <c r="CF5" s="3" t="s">
        <v>47</v>
      </c>
      <c r="CG5" s="3" t="s">
        <v>47</v>
      </c>
      <c r="CH5" s="3" t="s">
        <v>47</v>
      </c>
      <c r="CI5" s="3" t="s">
        <v>47</v>
      </c>
      <c r="CJ5" s="3" t="s">
        <v>47</v>
      </c>
      <c r="CK5" s="14" t="s">
        <v>47</v>
      </c>
      <c r="CL5" s="3" t="s">
        <v>47</v>
      </c>
      <c r="CM5" s="3" t="s">
        <v>47</v>
      </c>
      <c r="CN5" s="3" t="s">
        <v>47</v>
      </c>
      <c r="CO5" s="3" t="s">
        <v>47</v>
      </c>
      <c r="CP5" s="3" t="s">
        <v>47</v>
      </c>
      <c r="CQ5" s="3" t="s">
        <v>47</v>
      </c>
      <c r="CR5" s="3" t="s">
        <v>47</v>
      </c>
      <c r="CS5" s="3" t="s">
        <v>47</v>
      </c>
      <c r="CT5" s="3" t="s">
        <v>47</v>
      </c>
      <c r="CU5" s="3" t="s">
        <v>47</v>
      </c>
      <c r="CV5" s="3" t="s">
        <v>47</v>
      </c>
      <c r="CW5" s="3" t="s">
        <v>47</v>
      </c>
      <c r="CX5" s="3" t="s">
        <v>47</v>
      </c>
      <c r="CY5" s="3" t="s">
        <v>47</v>
      </c>
      <c r="CZ5" s="3" t="s">
        <v>47</v>
      </c>
      <c r="DB5" s="3" t="s">
        <v>47</v>
      </c>
      <c r="DC5" s="3" t="s">
        <v>47</v>
      </c>
      <c r="DD5" s="3" t="s">
        <v>47</v>
      </c>
      <c r="DE5" s="3" t="s">
        <v>47</v>
      </c>
      <c r="DF5" s="3" t="s">
        <v>47</v>
      </c>
      <c r="DG5" s="3" t="s">
        <v>47</v>
      </c>
      <c r="DH5" s="3" t="s">
        <v>47</v>
      </c>
      <c r="DI5" s="3" t="s">
        <v>47</v>
      </c>
      <c r="DJ5" s="3" t="s">
        <v>47</v>
      </c>
      <c r="DK5" s="3" t="s">
        <v>47</v>
      </c>
      <c r="DL5" s="3" t="s">
        <v>47</v>
      </c>
      <c r="DM5" s="3" t="s">
        <v>47</v>
      </c>
      <c r="DN5" s="3" t="s">
        <v>47</v>
      </c>
      <c r="DO5" s="3" t="s">
        <v>47</v>
      </c>
      <c r="DP5" s="3" t="s">
        <v>47</v>
      </c>
      <c r="DQ5" s="3" t="s">
        <v>47</v>
      </c>
      <c r="DR5" s="3" t="s">
        <v>47</v>
      </c>
      <c r="DT5" s="3" t="s">
        <v>47</v>
      </c>
      <c r="DU5" s="3" t="s">
        <v>47</v>
      </c>
      <c r="DV5" s="3" t="s">
        <v>47</v>
      </c>
      <c r="DW5" s="3" t="s">
        <v>47</v>
      </c>
      <c r="DX5" s="3" t="s">
        <v>47</v>
      </c>
      <c r="DY5" s="3" t="s">
        <v>47</v>
      </c>
      <c r="DZ5" s="3" t="s">
        <v>47</v>
      </c>
      <c r="EA5" s="3" t="s">
        <v>47</v>
      </c>
      <c r="EB5" s="3" t="s">
        <v>47</v>
      </c>
      <c r="EC5" s="3" t="s">
        <v>47</v>
      </c>
      <c r="ED5" s="3" t="s">
        <v>47</v>
      </c>
      <c r="EE5" s="3" t="s">
        <v>47</v>
      </c>
      <c r="EF5" s="3" t="s">
        <v>47</v>
      </c>
      <c r="EG5" s="3" t="s">
        <v>47</v>
      </c>
      <c r="EH5" s="3" t="s">
        <v>47</v>
      </c>
      <c r="EI5" s="3" t="s">
        <v>47</v>
      </c>
      <c r="EJ5" s="3" t="s">
        <v>47</v>
      </c>
      <c r="EK5" s="3" t="s">
        <v>47</v>
      </c>
      <c r="EL5" s="3" t="s">
        <v>47</v>
      </c>
      <c r="EM5" s="3" t="s">
        <v>47</v>
      </c>
      <c r="EN5" s="3" t="s">
        <v>47</v>
      </c>
      <c r="EO5" s="3" t="s">
        <v>47</v>
      </c>
      <c r="EP5" s="3" t="s">
        <v>47</v>
      </c>
      <c r="EQ5" s="3" t="s">
        <v>47</v>
      </c>
      <c r="ER5" s="3" t="s">
        <v>47</v>
      </c>
      <c r="ES5" s="3" t="s">
        <v>47</v>
      </c>
      <c r="ET5" s="3" t="s">
        <v>47</v>
      </c>
      <c r="EU5" s="3" t="s">
        <v>47</v>
      </c>
      <c r="EV5" s="3" t="s">
        <v>47</v>
      </c>
      <c r="EW5" s="3" t="s">
        <v>47</v>
      </c>
    </row>
    <row r="6" spans="1:165" ht="38.25" x14ac:dyDescent="0.25">
      <c r="A6" s="3" t="s">
        <v>6</v>
      </c>
      <c r="B6" s="41" t="s">
        <v>1981</v>
      </c>
      <c r="C6" s="9" t="s">
        <v>819</v>
      </c>
      <c r="D6" s="41" t="s">
        <v>1981</v>
      </c>
      <c r="E6" s="41" t="s">
        <v>2219</v>
      </c>
      <c r="F6" s="41" t="s">
        <v>1981</v>
      </c>
      <c r="G6" s="41" t="s">
        <v>1981</v>
      </c>
      <c r="H6" s="41" t="s">
        <v>1981</v>
      </c>
      <c r="I6" s="41" t="s">
        <v>1981</v>
      </c>
      <c r="J6" s="9" t="s">
        <v>819</v>
      </c>
      <c r="K6" s="41" t="s">
        <v>1981</v>
      </c>
      <c r="L6" s="41" t="s">
        <v>1981</v>
      </c>
      <c r="M6" s="41" t="s">
        <v>1981</v>
      </c>
      <c r="N6" s="41" t="s">
        <v>1981</v>
      </c>
      <c r="O6" s="41" t="s">
        <v>1981</v>
      </c>
      <c r="P6" s="9" t="s">
        <v>819</v>
      </c>
      <c r="Q6" s="41" t="s">
        <v>1981</v>
      </c>
      <c r="R6" s="9" t="s">
        <v>819</v>
      </c>
      <c r="S6" s="41" t="s">
        <v>1981</v>
      </c>
      <c r="T6" s="41" t="s">
        <v>1981</v>
      </c>
      <c r="U6" s="9" t="s">
        <v>819</v>
      </c>
      <c r="V6" s="41" t="s">
        <v>1981</v>
      </c>
      <c r="W6" s="9" t="s">
        <v>819</v>
      </c>
      <c r="X6" s="41" t="s">
        <v>1981</v>
      </c>
      <c r="Y6" s="9" t="s">
        <v>819</v>
      </c>
      <c r="Z6" s="9" t="s">
        <v>1268</v>
      </c>
      <c r="AA6" s="9" t="s">
        <v>2224</v>
      </c>
      <c r="AB6" s="41" t="s">
        <v>1981</v>
      </c>
      <c r="AC6" s="41" t="s">
        <v>1981</v>
      </c>
      <c r="AD6" s="41" t="s">
        <v>1981</v>
      </c>
      <c r="AE6" s="41" t="s">
        <v>1981</v>
      </c>
      <c r="AF6" s="9" t="s">
        <v>1080</v>
      </c>
      <c r="AG6" s="41" t="s">
        <v>1981</v>
      </c>
      <c r="AH6" s="41" t="s">
        <v>1981</v>
      </c>
      <c r="AI6" s="41" t="s">
        <v>1981</v>
      </c>
      <c r="AJ6" s="41" t="s">
        <v>1981</v>
      </c>
      <c r="AK6" s="9" t="s">
        <v>1083</v>
      </c>
      <c r="AL6" s="41" t="s">
        <v>1981</v>
      </c>
      <c r="AM6" s="41" t="s">
        <v>1981</v>
      </c>
      <c r="AN6" s="41" t="s">
        <v>1981</v>
      </c>
      <c r="AO6" s="41" t="s">
        <v>1981</v>
      </c>
      <c r="AP6" s="41" t="s">
        <v>1981</v>
      </c>
      <c r="AQ6" s="41" t="s">
        <v>1981</v>
      </c>
      <c r="AR6" s="41" t="s">
        <v>1981</v>
      </c>
      <c r="AS6" s="41" t="s">
        <v>1981</v>
      </c>
      <c r="AT6" s="85" t="s">
        <v>2353</v>
      </c>
      <c r="AU6" s="41" t="s">
        <v>1981</v>
      </c>
      <c r="AV6" s="41" t="s">
        <v>1981</v>
      </c>
      <c r="AW6" s="41" t="s">
        <v>1981</v>
      </c>
      <c r="AX6" s="41" t="s">
        <v>1981</v>
      </c>
      <c r="AY6" s="41" t="s">
        <v>1981</v>
      </c>
      <c r="AZ6" s="41" t="s">
        <v>1981</v>
      </c>
      <c r="BA6" s="17"/>
      <c r="BB6" s="41" t="s">
        <v>1981</v>
      </c>
      <c r="BC6" s="41" t="s">
        <v>2227</v>
      </c>
      <c r="BD6" s="41" t="s">
        <v>1981</v>
      </c>
      <c r="BE6" s="41" t="s">
        <v>1981</v>
      </c>
      <c r="BF6" s="41" t="s">
        <v>102</v>
      </c>
      <c r="BG6" s="41" t="s">
        <v>1981</v>
      </c>
      <c r="BH6" s="41" t="s">
        <v>1981</v>
      </c>
      <c r="BI6" s="9" t="s">
        <v>1285</v>
      </c>
      <c r="BJ6" s="9" t="s">
        <v>1080</v>
      </c>
      <c r="BK6" s="41" t="s">
        <v>1981</v>
      </c>
      <c r="BL6" s="9" t="s">
        <v>1080</v>
      </c>
      <c r="BM6" s="41" t="s">
        <v>1981</v>
      </c>
      <c r="BN6" s="9" t="s">
        <v>1277</v>
      </c>
      <c r="BO6" s="9" t="s">
        <v>7</v>
      </c>
      <c r="BP6" s="41" t="s">
        <v>1981</v>
      </c>
      <c r="BQ6" s="41" t="s">
        <v>2416</v>
      </c>
      <c r="BR6" s="41" t="s">
        <v>1981</v>
      </c>
      <c r="BS6" s="17" t="s">
        <v>210</v>
      </c>
      <c r="BT6" s="41" t="s">
        <v>1981</v>
      </c>
      <c r="BU6" s="41" t="s">
        <v>1981</v>
      </c>
      <c r="BV6" s="9" t="s">
        <v>140</v>
      </c>
      <c r="BW6" s="9" t="s">
        <v>1930</v>
      </c>
      <c r="BX6" s="9" t="s">
        <v>91</v>
      </c>
      <c r="BY6" s="41" t="s">
        <v>1981</v>
      </c>
      <c r="BZ6" s="41" t="s">
        <v>1981</v>
      </c>
      <c r="CA6" s="41" t="s">
        <v>1981</v>
      </c>
      <c r="CB6" s="41" t="s">
        <v>2219</v>
      </c>
      <c r="CC6" s="17" t="s">
        <v>210</v>
      </c>
      <c r="CD6" s="9" t="s">
        <v>819</v>
      </c>
      <c r="CE6" s="41" t="s">
        <v>1981</v>
      </c>
      <c r="CF6" s="41" t="s">
        <v>1981</v>
      </c>
      <c r="CG6" s="41" t="s">
        <v>1981</v>
      </c>
      <c r="CH6" s="41" t="s">
        <v>1981</v>
      </c>
      <c r="CI6" s="17"/>
      <c r="CJ6" s="41" t="s">
        <v>1981</v>
      </c>
      <c r="CK6" s="64" t="s">
        <v>2435</v>
      </c>
      <c r="CL6" s="41" t="s">
        <v>1981</v>
      </c>
      <c r="CM6" s="41" t="s">
        <v>2435</v>
      </c>
      <c r="CN6" s="41" t="s">
        <v>1981</v>
      </c>
      <c r="CO6" s="41" t="s">
        <v>1981</v>
      </c>
      <c r="CP6" s="85" t="s">
        <v>2353</v>
      </c>
      <c r="CQ6" s="41" t="s">
        <v>1981</v>
      </c>
      <c r="CR6" s="41" t="s">
        <v>7</v>
      </c>
      <c r="CS6" s="9" t="s">
        <v>1080</v>
      </c>
      <c r="CT6" s="41" t="s">
        <v>1981</v>
      </c>
      <c r="CU6" s="41" t="s">
        <v>1981</v>
      </c>
      <c r="CV6" s="9" t="s">
        <v>1090</v>
      </c>
      <c r="CW6" s="9" t="s">
        <v>2353</v>
      </c>
      <c r="CX6" s="9" t="s">
        <v>1088</v>
      </c>
      <c r="CY6" s="41" t="s">
        <v>1981</v>
      </c>
      <c r="CZ6" s="41" t="s">
        <v>2435</v>
      </c>
      <c r="DB6" s="41" t="s">
        <v>1981</v>
      </c>
      <c r="DC6" s="9" t="s">
        <v>114</v>
      </c>
      <c r="DD6" s="41" t="s">
        <v>1981</v>
      </c>
      <c r="DE6" s="9" t="s">
        <v>1080</v>
      </c>
      <c r="DF6" s="41" t="s">
        <v>1981</v>
      </c>
      <c r="DG6" s="41" t="s">
        <v>1981</v>
      </c>
      <c r="DH6" s="9" t="s">
        <v>1080</v>
      </c>
      <c r="DI6" s="41" t="s">
        <v>1981</v>
      </c>
      <c r="DJ6" s="41" t="s">
        <v>1981</v>
      </c>
      <c r="DK6" s="41" t="s">
        <v>1981</v>
      </c>
      <c r="DL6" s="41" t="s">
        <v>1981</v>
      </c>
      <c r="DM6" s="41" t="s">
        <v>1981</v>
      </c>
      <c r="DN6" s="41" t="s">
        <v>1981</v>
      </c>
      <c r="DO6" s="41" t="s">
        <v>1981</v>
      </c>
      <c r="DP6" s="41" t="s">
        <v>1981</v>
      </c>
      <c r="DQ6" s="41" t="s">
        <v>1981</v>
      </c>
      <c r="DR6" s="41" t="s">
        <v>1981</v>
      </c>
      <c r="DS6" s="17"/>
      <c r="DT6" s="41" t="s">
        <v>1981</v>
      </c>
      <c r="DU6" s="41" t="s">
        <v>1981</v>
      </c>
      <c r="DV6" s="41" t="s">
        <v>1981</v>
      </c>
      <c r="DW6" s="41" t="s">
        <v>1981</v>
      </c>
      <c r="DX6" s="41" t="s">
        <v>1981</v>
      </c>
      <c r="DY6" s="41" t="s">
        <v>1981</v>
      </c>
      <c r="DZ6" s="41" t="s">
        <v>1981</v>
      </c>
      <c r="EA6" s="41" t="s">
        <v>1981</v>
      </c>
      <c r="EB6" s="41" t="s">
        <v>1981</v>
      </c>
      <c r="EC6" s="9" t="s">
        <v>903</v>
      </c>
      <c r="ED6" s="41" t="s">
        <v>1981</v>
      </c>
      <c r="EE6" s="9" t="s">
        <v>1097</v>
      </c>
      <c r="EF6" s="9" t="s">
        <v>1097</v>
      </c>
      <c r="EG6" s="41" t="s">
        <v>1981</v>
      </c>
      <c r="EH6" s="41" t="s">
        <v>1981</v>
      </c>
      <c r="EI6" s="41" t="s">
        <v>1981</v>
      </c>
      <c r="EJ6" s="41" t="s">
        <v>1981</v>
      </c>
      <c r="EK6" s="41" t="s">
        <v>1981</v>
      </c>
      <c r="EL6" s="41" t="s">
        <v>1981</v>
      </c>
      <c r="EM6" s="9" t="s">
        <v>49</v>
      </c>
      <c r="EN6" s="41" t="s">
        <v>1981</v>
      </c>
      <c r="EO6" s="41" t="s">
        <v>1981</v>
      </c>
      <c r="EP6" s="41" t="s">
        <v>2219</v>
      </c>
      <c r="EQ6" s="41" t="s">
        <v>1981</v>
      </c>
      <c r="ER6" s="41" t="s">
        <v>1981</v>
      </c>
      <c r="ES6" s="41" t="s">
        <v>1981</v>
      </c>
      <c r="ET6" s="17" t="s">
        <v>210</v>
      </c>
      <c r="EU6" s="9" t="s">
        <v>2353</v>
      </c>
      <c r="EV6" s="41" t="s">
        <v>1981</v>
      </c>
      <c r="EW6" s="9" t="s">
        <v>2219</v>
      </c>
    </row>
    <row r="7" spans="1:165" x14ac:dyDescent="0.25">
      <c r="A7" s="7" t="s">
        <v>1</v>
      </c>
      <c r="B7" s="9">
        <v>225</v>
      </c>
      <c r="C7" s="9">
        <v>288</v>
      </c>
      <c r="D7" s="9">
        <v>108</v>
      </c>
      <c r="E7" s="9">
        <v>74</v>
      </c>
      <c r="F7" s="9">
        <v>661</v>
      </c>
      <c r="G7" s="9">
        <v>181</v>
      </c>
      <c r="H7" s="9">
        <v>246</v>
      </c>
      <c r="I7" s="9">
        <v>352</v>
      </c>
      <c r="J7" s="9">
        <v>497</v>
      </c>
      <c r="K7" s="9">
        <v>485</v>
      </c>
      <c r="L7" s="9">
        <v>467</v>
      </c>
      <c r="M7" s="9">
        <v>594</v>
      </c>
      <c r="N7" s="9">
        <v>529</v>
      </c>
      <c r="O7" s="9">
        <v>327</v>
      </c>
      <c r="P7" s="9">
        <v>414</v>
      </c>
      <c r="Q7" s="9">
        <v>488</v>
      </c>
      <c r="R7" s="9">
        <v>431</v>
      </c>
      <c r="S7" s="9">
        <v>214</v>
      </c>
      <c r="T7" s="9">
        <v>232</v>
      </c>
      <c r="U7" s="9">
        <v>636</v>
      </c>
      <c r="V7" s="9">
        <v>561</v>
      </c>
      <c r="W7" s="9">
        <v>657</v>
      </c>
      <c r="X7" s="9">
        <v>887</v>
      </c>
      <c r="Y7" s="9">
        <v>664</v>
      </c>
      <c r="Z7" s="9">
        <v>554</v>
      </c>
      <c r="AA7" s="9">
        <v>1485</v>
      </c>
      <c r="AB7" s="9">
        <v>230</v>
      </c>
      <c r="AC7" s="9">
        <v>479</v>
      </c>
      <c r="AD7" s="9">
        <v>246</v>
      </c>
      <c r="AE7" s="9">
        <v>350</v>
      </c>
      <c r="AF7" s="9">
        <v>344</v>
      </c>
      <c r="AG7" s="9">
        <v>362</v>
      </c>
      <c r="AH7" s="9">
        <v>367</v>
      </c>
      <c r="AI7" s="9">
        <v>575</v>
      </c>
      <c r="AJ7" s="9">
        <v>196</v>
      </c>
      <c r="AK7" s="9">
        <v>190</v>
      </c>
      <c r="AL7" s="9">
        <v>177</v>
      </c>
      <c r="AM7" s="9">
        <v>312</v>
      </c>
      <c r="AN7" s="9">
        <v>398</v>
      </c>
      <c r="AO7" s="9">
        <v>443</v>
      </c>
      <c r="AP7" s="9">
        <v>580</v>
      </c>
      <c r="AQ7" s="9">
        <v>1072</v>
      </c>
      <c r="AR7" s="9">
        <v>187</v>
      </c>
      <c r="AS7" s="9">
        <v>281</v>
      </c>
      <c r="AT7" s="9">
        <v>268.60000000000002</v>
      </c>
      <c r="AU7" s="9">
        <v>310</v>
      </c>
      <c r="AV7" s="9">
        <v>660</v>
      </c>
      <c r="AW7" s="9">
        <v>366</v>
      </c>
      <c r="AX7" s="9">
        <v>424</v>
      </c>
      <c r="AY7" s="9">
        <v>257</v>
      </c>
      <c r="AZ7" s="9">
        <v>165</v>
      </c>
      <c r="BB7" s="9">
        <v>543</v>
      </c>
      <c r="BC7" s="9">
        <v>81</v>
      </c>
      <c r="BD7" s="9">
        <v>140</v>
      </c>
      <c r="BE7" s="9">
        <v>295</v>
      </c>
      <c r="BF7" s="9">
        <v>295</v>
      </c>
      <c r="BG7" s="9">
        <v>573</v>
      </c>
      <c r="BH7" s="9">
        <v>128</v>
      </c>
      <c r="BJ7" s="9">
        <v>108</v>
      </c>
      <c r="BK7" s="9">
        <v>199</v>
      </c>
      <c r="BL7" s="9">
        <v>194</v>
      </c>
      <c r="BM7" s="9">
        <v>388</v>
      </c>
      <c r="BN7" s="9">
        <v>310</v>
      </c>
      <c r="BO7" s="9">
        <v>249</v>
      </c>
      <c r="BP7" s="9">
        <v>1122</v>
      </c>
      <c r="BQ7" s="9">
        <v>1122</v>
      </c>
      <c r="BR7" s="9">
        <v>258</v>
      </c>
      <c r="BS7" s="9">
        <v>502</v>
      </c>
      <c r="BT7" s="9">
        <v>693</v>
      </c>
      <c r="BU7" s="9">
        <v>183</v>
      </c>
      <c r="BV7" s="9">
        <v>289</v>
      </c>
      <c r="BW7" s="9">
        <v>379</v>
      </c>
      <c r="BX7" s="9">
        <v>311</v>
      </c>
      <c r="BY7" s="9">
        <v>571</v>
      </c>
      <c r="BZ7" s="9">
        <v>459</v>
      </c>
      <c r="CA7" s="9">
        <v>599</v>
      </c>
      <c r="CB7" s="9">
        <v>1446</v>
      </c>
      <c r="CC7" s="9">
        <v>966</v>
      </c>
      <c r="CD7" s="9">
        <v>769</v>
      </c>
      <c r="CE7" s="9">
        <v>666</v>
      </c>
      <c r="CF7" s="9">
        <v>395</v>
      </c>
      <c r="CG7" s="9">
        <v>270</v>
      </c>
      <c r="CH7" s="9">
        <v>683</v>
      </c>
      <c r="CJ7" s="9">
        <v>250</v>
      </c>
      <c r="CK7" s="16">
        <v>241</v>
      </c>
      <c r="CL7" s="9">
        <v>573</v>
      </c>
      <c r="CM7" s="9">
        <v>579</v>
      </c>
      <c r="CN7" s="9">
        <v>401</v>
      </c>
      <c r="CO7" s="9">
        <v>294</v>
      </c>
      <c r="CP7" s="9">
        <v>305</v>
      </c>
      <c r="CQ7" s="9">
        <v>235</v>
      </c>
      <c r="CR7" s="9">
        <v>294</v>
      </c>
      <c r="CS7" s="9">
        <v>166</v>
      </c>
      <c r="CT7" s="9">
        <v>431</v>
      </c>
      <c r="CU7" s="9">
        <v>600</v>
      </c>
      <c r="CV7" s="9">
        <v>599</v>
      </c>
      <c r="CW7" s="9">
        <v>313</v>
      </c>
      <c r="CX7" s="9">
        <v>333</v>
      </c>
      <c r="CY7" s="9">
        <v>119</v>
      </c>
      <c r="CZ7" s="9">
        <v>121</v>
      </c>
      <c r="DB7" s="9">
        <v>885</v>
      </c>
      <c r="DC7" s="9">
        <v>382</v>
      </c>
      <c r="DD7" s="9">
        <v>335</v>
      </c>
      <c r="DE7" s="9">
        <v>359</v>
      </c>
      <c r="DF7" s="9">
        <v>784</v>
      </c>
      <c r="DG7" s="9">
        <v>157</v>
      </c>
      <c r="DH7" s="9">
        <v>145</v>
      </c>
      <c r="DI7" s="9">
        <v>245</v>
      </c>
      <c r="DJ7" s="9">
        <v>510</v>
      </c>
      <c r="DK7" s="9">
        <v>76</v>
      </c>
      <c r="DL7" s="9">
        <v>421</v>
      </c>
      <c r="DM7" s="9">
        <v>336</v>
      </c>
      <c r="DN7" s="9">
        <v>654</v>
      </c>
      <c r="DO7" s="9">
        <v>408</v>
      </c>
      <c r="DP7" s="9">
        <v>317</v>
      </c>
      <c r="DQ7" s="9">
        <v>455</v>
      </c>
      <c r="DR7" s="9">
        <v>611</v>
      </c>
      <c r="DT7" s="9">
        <v>966</v>
      </c>
      <c r="DU7" s="9">
        <v>192</v>
      </c>
      <c r="DV7" s="9">
        <v>54</v>
      </c>
      <c r="DW7" s="9">
        <v>1058</v>
      </c>
      <c r="DX7" s="9">
        <v>182</v>
      </c>
      <c r="DY7" s="9">
        <v>313</v>
      </c>
      <c r="DZ7" s="9">
        <v>765</v>
      </c>
      <c r="EA7" s="9">
        <v>876</v>
      </c>
      <c r="EB7" s="9">
        <v>904</v>
      </c>
      <c r="EC7" s="9">
        <v>51</v>
      </c>
      <c r="ED7" s="9">
        <v>231</v>
      </c>
      <c r="EE7" s="9">
        <v>210</v>
      </c>
      <c r="EF7" s="9">
        <v>170</v>
      </c>
      <c r="EG7" s="9">
        <v>100</v>
      </c>
      <c r="EH7" s="9">
        <v>699</v>
      </c>
      <c r="EI7" s="9">
        <v>119</v>
      </c>
      <c r="EJ7" s="9">
        <v>478</v>
      </c>
      <c r="EK7" s="9">
        <v>747</v>
      </c>
      <c r="EL7" s="9">
        <v>522</v>
      </c>
      <c r="EM7" s="9">
        <v>415</v>
      </c>
      <c r="EN7" s="9">
        <v>551</v>
      </c>
      <c r="EO7" s="9">
        <v>544</v>
      </c>
      <c r="EP7" s="9">
        <v>384</v>
      </c>
      <c r="EQ7" s="9">
        <v>189</v>
      </c>
      <c r="ER7" s="9">
        <v>272</v>
      </c>
      <c r="ES7" s="9">
        <v>74</v>
      </c>
      <c r="ET7" s="9">
        <v>270</v>
      </c>
      <c r="EU7" s="9">
        <v>330</v>
      </c>
      <c r="EV7" s="9">
        <v>1285</v>
      </c>
      <c r="EW7" s="9">
        <v>1338</v>
      </c>
    </row>
    <row r="8" spans="1:165" x14ac:dyDescent="0.25">
      <c r="A8" s="7" t="s">
        <v>2</v>
      </c>
      <c r="B8" s="9">
        <v>0</v>
      </c>
      <c r="C8" s="9">
        <v>4</v>
      </c>
      <c r="D8" s="9">
        <v>11</v>
      </c>
      <c r="F8" s="9">
        <v>44</v>
      </c>
      <c r="G8" s="9">
        <v>26</v>
      </c>
      <c r="H8" s="9">
        <v>24</v>
      </c>
      <c r="I8" s="9">
        <v>17</v>
      </c>
      <c r="J8" s="9">
        <v>63</v>
      </c>
      <c r="K8" s="9">
        <v>9</v>
      </c>
      <c r="L8" s="9">
        <v>15</v>
      </c>
      <c r="M8" s="9">
        <v>23</v>
      </c>
      <c r="N8" s="9">
        <v>31</v>
      </c>
      <c r="O8" s="9">
        <v>9</v>
      </c>
      <c r="P8" s="9">
        <v>17</v>
      </c>
      <c r="Q8" s="9">
        <v>20</v>
      </c>
      <c r="R8" s="9">
        <v>33</v>
      </c>
      <c r="S8" s="9">
        <v>6</v>
      </c>
      <c r="T8" s="9">
        <v>28</v>
      </c>
      <c r="U8" s="9">
        <v>29</v>
      </c>
      <c r="V8" s="9">
        <v>24</v>
      </c>
      <c r="W8" s="9">
        <v>107</v>
      </c>
      <c r="X8" s="9">
        <v>51</v>
      </c>
      <c r="Y8" s="9">
        <v>74</v>
      </c>
      <c r="Z8" s="9">
        <v>117</v>
      </c>
      <c r="AA8" s="9">
        <v>42</v>
      </c>
      <c r="AB8" s="9">
        <v>7</v>
      </c>
      <c r="AC8" s="9">
        <v>4</v>
      </c>
      <c r="AD8" s="9">
        <v>24</v>
      </c>
      <c r="AE8" s="9">
        <v>10</v>
      </c>
      <c r="AF8" s="9">
        <v>15</v>
      </c>
      <c r="AG8" s="9">
        <v>38</v>
      </c>
      <c r="AH8" s="9">
        <v>4</v>
      </c>
      <c r="AI8" s="9">
        <v>25</v>
      </c>
      <c r="AJ8" s="9">
        <v>17</v>
      </c>
      <c r="AK8" s="9">
        <v>16</v>
      </c>
      <c r="AL8" s="9">
        <v>17</v>
      </c>
      <c r="AM8" s="9">
        <v>3</v>
      </c>
      <c r="AN8" s="9">
        <v>3</v>
      </c>
      <c r="AO8" s="9">
        <v>4</v>
      </c>
      <c r="AP8" s="9">
        <v>8.16</v>
      </c>
      <c r="AQ8" s="9">
        <v>16</v>
      </c>
      <c r="AR8" s="9">
        <v>3</v>
      </c>
      <c r="AS8" s="9">
        <v>8</v>
      </c>
      <c r="AT8" s="9">
        <v>9.1999999999999993</v>
      </c>
      <c r="AU8" s="9">
        <v>10</v>
      </c>
      <c r="AV8" s="9">
        <v>26</v>
      </c>
      <c r="AW8" s="9">
        <v>3</v>
      </c>
      <c r="AX8" s="9">
        <v>11</v>
      </c>
      <c r="AY8" s="9">
        <v>12</v>
      </c>
      <c r="AZ8" s="9">
        <v>22</v>
      </c>
      <c r="BB8" s="9">
        <v>11</v>
      </c>
      <c r="BC8" s="9">
        <v>6</v>
      </c>
      <c r="BD8" s="9">
        <v>11</v>
      </c>
      <c r="BE8" s="9">
        <v>2</v>
      </c>
      <c r="BF8" s="9">
        <v>2</v>
      </c>
      <c r="BG8" s="9">
        <v>14</v>
      </c>
      <c r="BH8" s="9">
        <v>9</v>
      </c>
      <c r="BJ8" s="9">
        <v>7</v>
      </c>
      <c r="BK8" s="9">
        <v>15</v>
      </c>
      <c r="BL8" s="9">
        <v>22</v>
      </c>
      <c r="BM8" s="9">
        <v>1</v>
      </c>
      <c r="BN8" s="9">
        <v>9</v>
      </c>
      <c r="BO8" s="9">
        <v>12</v>
      </c>
      <c r="BP8" s="9">
        <v>51</v>
      </c>
      <c r="BQ8" s="9">
        <v>51</v>
      </c>
      <c r="BR8" s="9">
        <v>4</v>
      </c>
      <c r="BS8" s="9">
        <v>32</v>
      </c>
      <c r="BT8" s="9">
        <v>32</v>
      </c>
      <c r="BU8" s="9">
        <v>8</v>
      </c>
      <c r="BV8" s="9">
        <v>28</v>
      </c>
      <c r="BW8" s="9">
        <v>79</v>
      </c>
      <c r="BX8" s="9">
        <v>41</v>
      </c>
      <c r="BY8" s="9">
        <v>10</v>
      </c>
      <c r="BZ8" s="9">
        <v>23</v>
      </c>
      <c r="CA8" s="9">
        <v>8</v>
      </c>
      <c r="CC8" s="9">
        <v>14</v>
      </c>
      <c r="CD8" s="9">
        <v>15</v>
      </c>
      <c r="CE8" s="9">
        <v>30</v>
      </c>
      <c r="CF8" s="9">
        <v>11</v>
      </c>
      <c r="CG8" s="9">
        <v>12</v>
      </c>
      <c r="CH8" s="9">
        <v>8</v>
      </c>
      <c r="CJ8" s="9">
        <v>13</v>
      </c>
      <c r="CK8" s="16">
        <v>12</v>
      </c>
      <c r="CL8" s="9">
        <v>15</v>
      </c>
      <c r="CM8" s="9">
        <v>14</v>
      </c>
      <c r="CN8" s="9">
        <v>10</v>
      </c>
      <c r="CO8" s="9">
        <v>9</v>
      </c>
      <c r="CP8" s="9">
        <v>18.600000000000001</v>
      </c>
      <c r="CQ8" s="9">
        <v>27</v>
      </c>
      <c r="CR8" s="9">
        <v>45</v>
      </c>
      <c r="CS8" s="9">
        <v>17</v>
      </c>
      <c r="CT8" s="9">
        <v>3</v>
      </c>
      <c r="CU8" s="9">
        <v>18</v>
      </c>
      <c r="CV8" s="9">
        <v>8</v>
      </c>
      <c r="CW8" s="21">
        <v>9</v>
      </c>
      <c r="CX8" s="9">
        <v>3</v>
      </c>
      <c r="CY8" s="9">
        <v>11</v>
      </c>
      <c r="CZ8" s="9">
        <v>11</v>
      </c>
      <c r="DB8" s="9">
        <v>15</v>
      </c>
      <c r="DC8" s="9">
        <v>24</v>
      </c>
      <c r="DD8" s="9">
        <v>19</v>
      </c>
      <c r="DE8" s="9">
        <v>23</v>
      </c>
      <c r="DF8" s="9">
        <v>24</v>
      </c>
      <c r="DG8" s="9">
        <v>17</v>
      </c>
      <c r="DH8" s="9">
        <v>23</v>
      </c>
      <c r="DI8" s="9">
        <v>36</v>
      </c>
      <c r="DJ8" s="9">
        <v>6</v>
      </c>
      <c r="DK8" s="9">
        <v>6</v>
      </c>
      <c r="DL8" s="9">
        <v>8</v>
      </c>
      <c r="DM8" s="9">
        <v>3</v>
      </c>
      <c r="DN8" s="9">
        <v>25</v>
      </c>
      <c r="DO8" s="9">
        <v>5</v>
      </c>
      <c r="DP8" s="9">
        <v>1</v>
      </c>
      <c r="DQ8" s="9">
        <v>9</v>
      </c>
      <c r="DR8" s="9">
        <v>7</v>
      </c>
      <c r="DT8" s="9">
        <v>14</v>
      </c>
      <c r="DU8" s="9">
        <v>6</v>
      </c>
      <c r="DV8" s="9">
        <v>4</v>
      </c>
      <c r="DW8" s="9">
        <v>19</v>
      </c>
      <c r="DX8" s="9">
        <v>15</v>
      </c>
      <c r="DY8" s="9">
        <v>1</v>
      </c>
      <c r="DZ8" s="9">
        <v>12</v>
      </c>
      <c r="EA8" s="9">
        <v>13</v>
      </c>
      <c r="EB8" s="9">
        <v>17</v>
      </c>
      <c r="EC8" s="9">
        <v>0</v>
      </c>
      <c r="ED8" s="9">
        <v>1</v>
      </c>
      <c r="EE8" s="9">
        <v>4</v>
      </c>
      <c r="EF8" s="9">
        <v>5</v>
      </c>
      <c r="EG8" s="9">
        <v>4</v>
      </c>
      <c r="EH8" s="9">
        <v>18</v>
      </c>
      <c r="EI8" s="9">
        <v>10</v>
      </c>
      <c r="EJ8" s="9">
        <v>12</v>
      </c>
      <c r="EK8" s="9">
        <v>11</v>
      </c>
      <c r="EL8" s="9">
        <v>6</v>
      </c>
      <c r="EM8" s="9">
        <v>56</v>
      </c>
      <c r="EN8" s="9">
        <v>12</v>
      </c>
      <c r="EO8" s="9">
        <v>22</v>
      </c>
      <c r="EQ8" s="9">
        <v>2</v>
      </c>
      <c r="ER8" s="9">
        <v>3</v>
      </c>
      <c r="ES8" s="9">
        <v>6</v>
      </c>
      <c r="ET8" s="9">
        <v>12</v>
      </c>
      <c r="EU8" s="9">
        <v>11</v>
      </c>
      <c r="EV8" s="9">
        <v>17</v>
      </c>
    </row>
    <row r="9" spans="1:165" s="18" customFormat="1" x14ac:dyDescent="0.25">
      <c r="A9" s="8" t="s">
        <v>3</v>
      </c>
      <c r="B9" s="18">
        <v>18.7</v>
      </c>
      <c r="C9" s="18">
        <v>19.8</v>
      </c>
      <c r="D9" s="18">
        <v>22.25</v>
      </c>
      <c r="F9" s="39">
        <v>13.2</v>
      </c>
      <c r="G9" s="18">
        <v>14.8</v>
      </c>
      <c r="H9" s="18">
        <v>16.7</v>
      </c>
      <c r="I9" s="18">
        <v>18.899999999999999</v>
      </c>
      <c r="J9" s="18">
        <v>17.899999999999999</v>
      </c>
      <c r="K9" s="18">
        <v>18.600000000000001</v>
      </c>
      <c r="L9" s="18">
        <v>17.3</v>
      </c>
      <c r="M9" s="39">
        <v>12.7</v>
      </c>
      <c r="N9" s="18">
        <v>14.8</v>
      </c>
      <c r="O9" s="18">
        <v>19.100000000000001</v>
      </c>
      <c r="P9" s="18">
        <v>17.7</v>
      </c>
      <c r="Q9" s="18">
        <v>17</v>
      </c>
      <c r="R9" s="18">
        <v>15.2</v>
      </c>
      <c r="S9" s="18">
        <v>18.899999999999999</v>
      </c>
      <c r="T9" s="18">
        <v>14.6</v>
      </c>
      <c r="U9" s="18">
        <v>12.5</v>
      </c>
      <c r="V9" s="18">
        <v>15.7</v>
      </c>
      <c r="W9" s="18">
        <v>14</v>
      </c>
      <c r="X9" s="39">
        <v>15.2</v>
      </c>
      <c r="Y9" s="39">
        <v>12.1</v>
      </c>
      <c r="Z9" s="39">
        <v>17.04</v>
      </c>
      <c r="AA9" s="39"/>
      <c r="AB9" s="18">
        <v>19.8</v>
      </c>
      <c r="AC9" s="18">
        <v>18</v>
      </c>
      <c r="AD9" s="18">
        <v>16.399999999999999</v>
      </c>
      <c r="AE9" s="18">
        <v>18.600000000000001</v>
      </c>
      <c r="AF9" s="18">
        <v>19</v>
      </c>
      <c r="AG9" s="18">
        <v>12.2</v>
      </c>
      <c r="AH9" s="18">
        <v>17.600000000000001</v>
      </c>
      <c r="AI9" s="18">
        <v>19.100000000000001</v>
      </c>
      <c r="AJ9" s="18">
        <v>17.600000000000001</v>
      </c>
      <c r="AK9" s="18">
        <v>19</v>
      </c>
      <c r="AL9" s="18">
        <v>17.5</v>
      </c>
      <c r="AM9" s="18">
        <v>18.3</v>
      </c>
      <c r="AN9" s="18">
        <v>17.899999999999999</v>
      </c>
      <c r="AO9" s="18">
        <v>17.8</v>
      </c>
      <c r="AP9" s="39">
        <v>17.2</v>
      </c>
      <c r="AQ9" s="39">
        <v>17</v>
      </c>
      <c r="AR9" s="18">
        <v>19.3</v>
      </c>
      <c r="AS9" s="18">
        <v>17.600000000000001</v>
      </c>
      <c r="AT9" s="18">
        <v>17.600000000000001</v>
      </c>
      <c r="AU9" s="18">
        <v>18.899999999999999</v>
      </c>
      <c r="AV9" s="39">
        <v>15.2</v>
      </c>
      <c r="AW9" s="18">
        <v>16.600000000000001</v>
      </c>
      <c r="AX9" s="18">
        <v>19.399999999999999</v>
      </c>
      <c r="AY9" s="18">
        <v>19.7</v>
      </c>
      <c r="AZ9" s="18">
        <v>18.399999999999999</v>
      </c>
      <c r="BB9" s="18">
        <v>14.8</v>
      </c>
      <c r="BC9" s="18">
        <v>21.4</v>
      </c>
      <c r="BD9" s="18">
        <v>19.5</v>
      </c>
      <c r="BE9" s="18">
        <v>17.2</v>
      </c>
      <c r="BF9" s="18">
        <v>18.7</v>
      </c>
      <c r="BG9" s="18">
        <v>17.8</v>
      </c>
      <c r="BH9" s="39">
        <v>20</v>
      </c>
      <c r="BI9" s="39">
        <v>20</v>
      </c>
      <c r="BJ9" s="39">
        <v>22</v>
      </c>
      <c r="BK9" s="39">
        <v>19</v>
      </c>
      <c r="BL9" s="39">
        <v>20</v>
      </c>
      <c r="BM9" s="39">
        <v>19.899999999999999</v>
      </c>
      <c r="BN9" s="39">
        <v>17.7</v>
      </c>
      <c r="BO9" s="39">
        <v>17.600000000000001</v>
      </c>
      <c r="BP9" s="39">
        <v>10.9</v>
      </c>
      <c r="BQ9" s="39">
        <v>10.9</v>
      </c>
      <c r="BR9" s="39">
        <v>20.100000000000001</v>
      </c>
      <c r="BS9" s="39">
        <v>12</v>
      </c>
      <c r="BT9" s="39">
        <v>12.8</v>
      </c>
      <c r="BU9" s="39">
        <v>14.5</v>
      </c>
      <c r="BV9" s="39">
        <v>16.8</v>
      </c>
      <c r="BW9" s="18">
        <v>16.5</v>
      </c>
      <c r="BX9" s="18">
        <v>15.5</v>
      </c>
      <c r="BY9" s="39">
        <v>19</v>
      </c>
      <c r="BZ9" s="18">
        <v>19.5</v>
      </c>
      <c r="CA9" s="18">
        <v>17.899999999999999</v>
      </c>
      <c r="CC9" s="18">
        <v>18.3</v>
      </c>
      <c r="CD9" s="18">
        <v>18</v>
      </c>
      <c r="CE9" s="18">
        <v>17.8</v>
      </c>
      <c r="CF9" s="18">
        <v>17.100000000000001</v>
      </c>
      <c r="CG9" s="39">
        <v>19</v>
      </c>
      <c r="CH9" s="18">
        <v>17.8</v>
      </c>
      <c r="CI9" s="18">
        <v>24.1</v>
      </c>
      <c r="CJ9" s="18">
        <v>19.8</v>
      </c>
      <c r="CK9" s="79">
        <v>19.899999999999999</v>
      </c>
      <c r="CL9" s="18">
        <v>17.3</v>
      </c>
      <c r="CM9" s="18">
        <v>17.100000000000001</v>
      </c>
      <c r="CN9" s="18">
        <v>18.8</v>
      </c>
      <c r="CO9" s="18">
        <v>17.5</v>
      </c>
      <c r="CP9" s="18">
        <v>17.5</v>
      </c>
      <c r="CQ9" s="18">
        <v>14.5</v>
      </c>
      <c r="CR9" s="18">
        <v>14.1</v>
      </c>
      <c r="CS9" s="18">
        <v>16</v>
      </c>
      <c r="CT9" s="18">
        <v>17.899999999999999</v>
      </c>
      <c r="CU9" s="18">
        <v>15.8</v>
      </c>
      <c r="CV9" s="18">
        <v>17.899999999999999</v>
      </c>
      <c r="CW9" s="18">
        <v>17.7</v>
      </c>
      <c r="CX9" s="39">
        <v>18</v>
      </c>
      <c r="CY9" s="39">
        <v>19.2</v>
      </c>
      <c r="CZ9" s="39">
        <v>19.100000000000001</v>
      </c>
      <c r="DA9" s="39"/>
      <c r="DB9" s="39">
        <v>18.2</v>
      </c>
      <c r="DC9" s="39">
        <v>16.600000000000001</v>
      </c>
      <c r="DD9" s="39">
        <v>17.100000000000001</v>
      </c>
      <c r="DE9" s="39">
        <v>17</v>
      </c>
      <c r="DF9" s="39">
        <v>15.4</v>
      </c>
      <c r="DG9" s="39">
        <v>16.899999999999999</v>
      </c>
      <c r="DH9" s="39">
        <v>16</v>
      </c>
      <c r="DI9" s="39">
        <v>10.199999999999999</v>
      </c>
      <c r="DJ9" s="39">
        <v>18</v>
      </c>
      <c r="DK9" s="39">
        <v>21.4</v>
      </c>
      <c r="DL9" s="18">
        <v>17.600000000000001</v>
      </c>
      <c r="DM9" s="18">
        <v>18.5</v>
      </c>
      <c r="DN9" s="18">
        <v>15.7</v>
      </c>
      <c r="DO9" s="18">
        <v>17.899999999999999</v>
      </c>
      <c r="DP9" s="18">
        <v>18.399999999999999</v>
      </c>
      <c r="DQ9" s="18">
        <v>18.899999999999999</v>
      </c>
      <c r="DR9" s="18">
        <v>19</v>
      </c>
      <c r="DT9" s="18">
        <v>18.3</v>
      </c>
      <c r="DU9" s="18">
        <v>20.3</v>
      </c>
      <c r="DV9" s="18">
        <v>22.7</v>
      </c>
      <c r="DW9" s="18">
        <v>15.1</v>
      </c>
      <c r="DX9" s="18">
        <v>16.3</v>
      </c>
      <c r="DY9" s="18">
        <v>19.8</v>
      </c>
      <c r="DZ9" s="18">
        <v>17.600000000000001</v>
      </c>
      <c r="EA9" s="18">
        <v>17.399999999999999</v>
      </c>
      <c r="EB9" s="18">
        <v>17.399999999999999</v>
      </c>
      <c r="EC9" s="18">
        <v>18.8</v>
      </c>
      <c r="ED9" s="18">
        <v>19.8</v>
      </c>
      <c r="EE9" s="18">
        <v>19.8</v>
      </c>
      <c r="EF9" s="18">
        <v>21.3</v>
      </c>
      <c r="EG9" s="18">
        <v>23.9</v>
      </c>
      <c r="EH9" s="18">
        <v>17.7</v>
      </c>
      <c r="EI9" s="18">
        <v>20.3</v>
      </c>
      <c r="EJ9" s="18">
        <v>17.8</v>
      </c>
      <c r="EK9" s="18">
        <v>18.2</v>
      </c>
      <c r="EL9" s="18">
        <v>18.3</v>
      </c>
      <c r="EM9" s="18">
        <v>10.4</v>
      </c>
      <c r="EN9" s="18">
        <v>19.399999999999999</v>
      </c>
      <c r="EO9" s="18">
        <v>13.2</v>
      </c>
      <c r="EQ9" s="18">
        <v>19.899999999999999</v>
      </c>
      <c r="ER9" s="39">
        <v>19</v>
      </c>
      <c r="ES9" s="39">
        <v>22.8</v>
      </c>
      <c r="ET9" s="39">
        <v>19</v>
      </c>
      <c r="EU9" s="18">
        <v>20.5</v>
      </c>
      <c r="EV9" s="18">
        <v>17.399999999999999</v>
      </c>
    </row>
    <row r="10" spans="1:165" x14ac:dyDescent="0.25">
      <c r="A10" s="7" t="s">
        <v>4</v>
      </c>
      <c r="B10" s="9">
        <v>22.6</v>
      </c>
      <c r="C10" s="9">
        <v>26.4</v>
      </c>
      <c r="D10" s="21">
        <v>34</v>
      </c>
      <c r="E10" s="21"/>
      <c r="F10" s="21">
        <v>24</v>
      </c>
      <c r="G10" s="21">
        <v>26</v>
      </c>
      <c r="H10" s="21">
        <v>28.1</v>
      </c>
      <c r="I10" s="21">
        <v>28.1</v>
      </c>
      <c r="J10" s="21">
        <v>27.3</v>
      </c>
      <c r="K10" s="21">
        <v>25.9</v>
      </c>
      <c r="L10" s="21">
        <v>25.6</v>
      </c>
      <c r="M10" s="21">
        <v>22</v>
      </c>
      <c r="N10" s="21">
        <v>25.9</v>
      </c>
      <c r="O10" s="21">
        <v>25.2</v>
      </c>
      <c r="P10" s="21">
        <v>24.4</v>
      </c>
      <c r="Q10" s="21">
        <v>24.6</v>
      </c>
      <c r="R10" s="21">
        <v>24.7</v>
      </c>
      <c r="S10" s="21">
        <v>28.9</v>
      </c>
      <c r="T10" s="21">
        <v>25.6</v>
      </c>
      <c r="U10" s="21">
        <v>22.2</v>
      </c>
      <c r="V10" s="21">
        <v>26</v>
      </c>
      <c r="W10" s="21">
        <v>23.9</v>
      </c>
      <c r="X10" s="21">
        <v>25.2</v>
      </c>
      <c r="Y10" s="21">
        <v>22.4</v>
      </c>
      <c r="Z10" s="21">
        <v>28</v>
      </c>
      <c r="AA10" s="21"/>
      <c r="AB10" s="21">
        <v>28.3</v>
      </c>
      <c r="AC10" s="21">
        <v>24.5</v>
      </c>
      <c r="AD10" s="21">
        <v>28.1</v>
      </c>
      <c r="AE10" s="21">
        <v>26</v>
      </c>
      <c r="AF10" s="21">
        <v>26</v>
      </c>
      <c r="AG10" s="21">
        <v>22.4</v>
      </c>
      <c r="AH10" s="21">
        <v>24.8</v>
      </c>
      <c r="AI10" s="21">
        <v>28.4</v>
      </c>
      <c r="AJ10" s="21">
        <v>28.5</v>
      </c>
      <c r="AK10" s="21">
        <v>29</v>
      </c>
      <c r="AL10" s="21">
        <v>28.7</v>
      </c>
      <c r="AM10" s="21">
        <v>25</v>
      </c>
      <c r="AN10" s="21">
        <v>23.4</v>
      </c>
      <c r="AO10" s="21">
        <v>23</v>
      </c>
      <c r="AP10" s="21">
        <v>23.2</v>
      </c>
      <c r="AQ10" s="21">
        <v>24.4</v>
      </c>
      <c r="AR10" s="21">
        <v>27.9</v>
      </c>
      <c r="AS10" s="21">
        <v>24.6</v>
      </c>
      <c r="AT10" s="21">
        <v>24.6</v>
      </c>
      <c r="AU10" s="21">
        <v>29.8</v>
      </c>
      <c r="AV10" s="21">
        <v>24.8</v>
      </c>
      <c r="AW10" s="21">
        <v>22</v>
      </c>
      <c r="AX10" s="21">
        <v>27.2</v>
      </c>
      <c r="AY10" s="21">
        <v>29.4</v>
      </c>
      <c r="AZ10" s="21">
        <v>29.5</v>
      </c>
      <c r="BB10" s="9">
        <v>23.1</v>
      </c>
      <c r="BC10" s="9">
        <v>34.5</v>
      </c>
      <c r="BD10" s="9">
        <v>31.6</v>
      </c>
      <c r="BE10" s="9">
        <v>19.5</v>
      </c>
      <c r="BF10" s="9">
        <v>23.4</v>
      </c>
      <c r="BG10" s="21">
        <v>27</v>
      </c>
      <c r="BH10" s="21">
        <v>33.1</v>
      </c>
      <c r="BI10" s="21"/>
      <c r="BJ10" s="21">
        <v>33</v>
      </c>
      <c r="BK10" s="21">
        <v>29</v>
      </c>
      <c r="BL10" s="21">
        <v>28</v>
      </c>
      <c r="BM10" s="21">
        <v>28.4</v>
      </c>
      <c r="BN10" s="21">
        <v>24.5</v>
      </c>
      <c r="BO10" s="21">
        <v>26.6</v>
      </c>
      <c r="BP10" s="21">
        <v>21.2</v>
      </c>
      <c r="BQ10" s="21"/>
      <c r="BR10" s="21">
        <v>27.8</v>
      </c>
      <c r="BS10" s="21">
        <v>21.9</v>
      </c>
      <c r="BT10" s="21">
        <v>21.9</v>
      </c>
      <c r="BU10" s="21">
        <v>25.4</v>
      </c>
      <c r="BV10" s="21">
        <v>25.5</v>
      </c>
      <c r="BW10" s="21">
        <v>27</v>
      </c>
      <c r="BX10" s="21">
        <v>26.5</v>
      </c>
      <c r="BY10" s="21">
        <v>28.4</v>
      </c>
      <c r="BZ10" s="21">
        <v>29.7</v>
      </c>
      <c r="CA10" s="21">
        <v>24.1</v>
      </c>
      <c r="CB10" s="21"/>
      <c r="CC10" s="21">
        <v>26.2</v>
      </c>
      <c r="CD10" s="21">
        <v>24.7</v>
      </c>
      <c r="CE10" s="21">
        <v>28.6</v>
      </c>
      <c r="CF10" s="21">
        <v>26.1</v>
      </c>
      <c r="CG10" s="9">
        <v>27.4</v>
      </c>
      <c r="CH10" s="9">
        <v>24.5</v>
      </c>
      <c r="CJ10" s="9">
        <v>28.8</v>
      </c>
      <c r="CK10" s="16">
        <v>28.8</v>
      </c>
      <c r="CL10" s="9">
        <v>25.7</v>
      </c>
      <c r="CM10" s="9">
        <v>25.5</v>
      </c>
      <c r="CN10" s="21">
        <v>25.4</v>
      </c>
      <c r="CO10" s="21">
        <v>25.5</v>
      </c>
      <c r="CP10" s="21">
        <v>25.5</v>
      </c>
      <c r="CQ10" s="21">
        <v>25</v>
      </c>
      <c r="CR10" s="21">
        <v>25.6</v>
      </c>
      <c r="CS10" s="21">
        <v>30</v>
      </c>
      <c r="CT10" s="21">
        <v>23</v>
      </c>
      <c r="CU10" s="21">
        <v>26</v>
      </c>
      <c r="CV10" s="21">
        <v>24.1</v>
      </c>
      <c r="CW10" s="21">
        <v>24</v>
      </c>
      <c r="CX10" s="21">
        <v>25</v>
      </c>
      <c r="CY10" s="21">
        <v>30</v>
      </c>
      <c r="CZ10" s="21">
        <v>29.8</v>
      </c>
      <c r="DA10" s="21"/>
      <c r="DB10" s="21">
        <v>26.1</v>
      </c>
      <c r="DC10" s="21">
        <v>26.1</v>
      </c>
      <c r="DD10" s="21">
        <v>26</v>
      </c>
      <c r="DE10" s="21">
        <v>26</v>
      </c>
      <c r="DF10" s="21">
        <v>26.2</v>
      </c>
      <c r="DG10" s="21">
        <v>26.9</v>
      </c>
      <c r="DH10" s="21">
        <v>25</v>
      </c>
      <c r="DI10" s="21">
        <v>19.899999999999999</v>
      </c>
      <c r="DJ10" s="21">
        <v>23.4</v>
      </c>
      <c r="DK10" s="21">
        <v>33.700000000000003</v>
      </c>
      <c r="DL10" s="21">
        <v>26.4</v>
      </c>
      <c r="DM10" s="21">
        <v>23.8</v>
      </c>
      <c r="DN10" s="21">
        <v>24.2</v>
      </c>
      <c r="DO10" s="9">
        <v>25.5</v>
      </c>
      <c r="DP10" s="9">
        <v>24.7</v>
      </c>
      <c r="DQ10" s="9">
        <v>26.8</v>
      </c>
      <c r="DR10" s="9">
        <v>26.4</v>
      </c>
      <c r="DT10" s="9">
        <v>26.2</v>
      </c>
      <c r="DU10" s="9">
        <v>30.8</v>
      </c>
      <c r="DV10" s="9">
        <v>34.799999999999997</v>
      </c>
      <c r="DW10" s="9">
        <v>25.6</v>
      </c>
      <c r="DX10" s="9">
        <v>24.4</v>
      </c>
      <c r="DY10" s="21">
        <v>27</v>
      </c>
      <c r="DZ10" s="21">
        <v>24</v>
      </c>
      <c r="EA10" s="21">
        <v>22.6</v>
      </c>
      <c r="EB10" s="21">
        <v>27.5</v>
      </c>
      <c r="EC10" s="21">
        <v>34.1</v>
      </c>
      <c r="ED10" s="21">
        <v>26.4</v>
      </c>
      <c r="EE10" s="21">
        <v>26.5</v>
      </c>
      <c r="EF10" s="21">
        <v>27.6</v>
      </c>
      <c r="EG10" s="21">
        <v>35.200000000000003</v>
      </c>
      <c r="EH10" s="21">
        <v>28</v>
      </c>
      <c r="EI10" s="21">
        <v>31.1</v>
      </c>
      <c r="EJ10" s="21">
        <v>26.3</v>
      </c>
      <c r="EK10" s="21">
        <v>24.8</v>
      </c>
      <c r="EL10" s="21">
        <v>26.4</v>
      </c>
      <c r="EM10" s="21">
        <v>19.7</v>
      </c>
      <c r="EN10" s="21">
        <v>29.8</v>
      </c>
      <c r="EO10" s="21">
        <v>24</v>
      </c>
      <c r="EP10" s="21"/>
      <c r="EQ10" s="21">
        <v>24.6</v>
      </c>
      <c r="ER10" s="21">
        <v>26.1</v>
      </c>
      <c r="ES10" s="21">
        <v>34.6</v>
      </c>
      <c r="ET10" s="21">
        <v>27.4</v>
      </c>
      <c r="EU10" s="21">
        <v>30</v>
      </c>
      <c r="EV10" s="9">
        <v>25.5</v>
      </c>
    </row>
    <row r="11" spans="1:165" x14ac:dyDescent="0.25">
      <c r="A11" s="7" t="s">
        <v>5</v>
      </c>
      <c r="B11" s="9">
        <v>13.8</v>
      </c>
      <c r="C11" s="9">
        <v>13.7</v>
      </c>
      <c r="D11" s="9">
        <v>11.9</v>
      </c>
      <c r="F11" s="9">
        <v>4.4000000000000004</v>
      </c>
      <c r="G11" s="21">
        <v>5.5</v>
      </c>
      <c r="H11" s="21">
        <v>7.2</v>
      </c>
      <c r="I11" s="21">
        <v>11</v>
      </c>
      <c r="J11" s="21">
        <v>9.3000000000000007</v>
      </c>
      <c r="K11" s="21">
        <v>11.6</v>
      </c>
      <c r="L11" s="21">
        <v>10</v>
      </c>
      <c r="M11" s="21">
        <v>4.8</v>
      </c>
      <c r="N11" s="21">
        <v>5.9</v>
      </c>
      <c r="O11" s="21">
        <v>13.6</v>
      </c>
      <c r="P11" s="21">
        <v>12.3</v>
      </c>
      <c r="Q11" s="21">
        <v>11</v>
      </c>
      <c r="R11" s="21">
        <v>7.1</v>
      </c>
      <c r="S11" s="21">
        <v>10.4</v>
      </c>
      <c r="T11" s="21">
        <v>4.8</v>
      </c>
      <c r="U11" s="21">
        <v>5</v>
      </c>
      <c r="V11" s="21">
        <v>7.8</v>
      </c>
      <c r="W11" s="21">
        <v>5.2</v>
      </c>
      <c r="X11" s="21">
        <v>7.2</v>
      </c>
      <c r="Y11" s="21">
        <v>3.3</v>
      </c>
      <c r="Z11" s="21">
        <v>9</v>
      </c>
      <c r="AA11" s="21"/>
      <c r="AB11" s="21">
        <v>12.2</v>
      </c>
      <c r="AC11" s="21">
        <v>12.2</v>
      </c>
      <c r="AD11" s="21">
        <v>7.2</v>
      </c>
      <c r="AE11" s="21">
        <v>12.2</v>
      </c>
      <c r="AF11" s="21">
        <v>11</v>
      </c>
      <c r="AG11" s="21">
        <v>3.8</v>
      </c>
      <c r="AH11" s="21">
        <v>11</v>
      </c>
      <c r="AI11" s="21">
        <v>11.5</v>
      </c>
      <c r="AJ11" s="21">
        <v>7.7</v>
      </c>
      <c r="AK11" s="21">
        <v>8</v>
      </c>
      <c r="AL11" s="21">
        <v>7.7</v>
      </c>
      <c r="AM11" s="21">
        <v>12</v>
      </c>
      <c r="AN11" s="21">
        <v>12.8</v>
      </c>
      <c r="AO11" s="21">
        <v>12.6</v>
      </c>
      <c r="AP11" s="21">
        <v>11.9</v>
      </c>
      <c r="AQ11" s="21">
        <v>10.1</v>
      </c>
      <c r="AR11" s="21">
        <v>11.2</v>
      </c>
      <c r="AS11" s="21">
        <v>11.1</v>
      </c>
      <c r="AT11" s="21">
        <v>11.1</v>
      </c>
      <c r="AU11" s="21">
        <v>9.4</v>
      </c>
      <c r="AV11" s="21">
        <v>7.6</v>
      </c>
      <c r="AW11" s="21">
        <v>12.5</v>
      </c>
      <c r="AX11" s="21">
        <v>12.1</v>
      </c>
      <c r="AY11" s="21">
        <v>11</v>
      </c>
      <c r="AZ11" s="21">
        <v>8.9</v>
      </c>
      <c r="BB11" s="9">
        <v>7.8</v>
      </c>
      <c r="BC11" s="9">
        <v>9.6</v>
      </c>
      <c r="BD11" s="21">
        <v>9</v>
      </c>
      <c r="BE11" s="9">
        <v>14.1</v>
      </c>
      <c r="BF11" s="9">
        <v>14.2</v>
      </c>
      <c r="BG11" s="21">
        <v>9.8000000000000007</v>
      </c>
      <c r="BH11" s="21">
        <v>10.5</v>
      </c>
      <c r="BI11" s="21"/>
      <c r="BJ11" s="21">
        <v>10</v>
      </c>
      <c r="BK11" s="21">
        <v>10</v>
      </c>
      <c r="BL11" s="21">
        <v>10</v>
      </c>
      <c r="BM11" s="21">
        <v>13.6</v>
      </c>
      <c r="BN11" s="21">
        <v>10.5</v>
      </c>
      <c r="BO11" s="21">
        <v>9.6</v>
      </c>
      <c r="BP11" s="21">
        <v>2.2000000000000002</v>
      </c>
      <c r="BQ11" s="21"/>
      <c r="BR11" s="21">
        <v>12.2</v>
      </c>
      <c r="BS11" s="21">
        <v>4.4000000000000004</v>
      </c>
      <c r="BT11" s="21">
        <v>5.2</v>
      </c>
      <c r="BU11" s="21">
        <v>4.8</v>
      </c>
      <c r="BV11" s="21">
        <v>9.5</v>
      </c>
      <c r="BW11" s="21">
        <v>7.5</v>
      </c>
      <c r="BX11" s="21">
        <v>6.2</v>
      </c>
      <c r="BY11" s="21">
        <v>10.7</v>
      </c>
      <c r="BZ11" s="21">
        <v>10.6</v>
      </c>
      <c r="CA11" s="21">
        <v>12</v>
      </c>
      <c r="CB11" s="21"/>
      <c r="CC11" s="21">
        <v>11</v>
      </c>
      <c r="CD11" s="21">
        <v>12.1</v>
      </c>
      <c r="CE11" s="21">
        <v>8.5</v>
      </c>
      <c r="CF11" s="21">
        <v>9.1999999999999993</v>
      </c>
      <c r="CG11" s="9">
        <v>11.4</v>
      </c>
      <c r="CH11" s="9">
        <v>11.6</v>
      </c>
      <c r="CJ11" s="9">
        <v>11.6</v>
      </c>
      <c r="CK11" s="16">
        <v>11.5</v>
      </c>
      <c r="CL11" s="9">
        <v>9.8000000000000007</v>
      </c>
      <c r="CM11" s="9">
        <v>9.6999999999999993</v>
      </c>
      <c r="CN11" s="21">
        <v>13</v>
      </c>
      <c r="CO11" s="21">
        <v>10.3</v>
      </c>
      <c r="CP11" s="21">
        <v>10.3</v>
      </c>
      <c r="CQ11" s="21">
        <v>6</v>
      </c>
      <c r="CR11" s="21">
        <v>4.5999999999999996</v>
      </c>
      <c r="CS11" s="21">
        <v>8</v>
      </c>
      <c r="CT11" s="21">
        <v>12.8</v>
      </c>
      <c r="CU11" s="21">
        <v>8.3000000000000007</v>
      </c>
      <c r="CV11" s="21">
        <v>12</v>
      </c>
      <c r="CW11" s="21">
        <v>13.4</v>
      </c>
      <c r="CX11" s="21">
        <v>13</v>
      </c>
      <c r="CY11" s="21">
        <v>9.3000000000000007</v>
      </c>
      <c r="CZ11" s="21">
        <v>9.1999999999999993</v>
      </c>
      <c r="DA11" s="21"/>
      <c r="DB11" s="21">
        <v>10.8</v>
      </c>
      <c r="DC11" s="21">
        <v>8.4</v>
      </c>
      <c r="DD11" s="21">
        <v>9.6</v>
      </c>
      <c r="DE11" s="21">
        <v>9</v>
      </c>
      <c r="DF11" s="21">
        <v>7</v>
      </c>
      <c r="DG11" s="21">
        <v>7</v>
      </c>
      <c r="DH11" s="21">
        <v>7</v>
      </c>
      <c r="DI11" s="21">
        <v>2</v>
      </c>
      <c r="DJ11" s="21">
        <v>12.8</v>
      </c>
      <c r="DK11" s="21">
        <v>11.2</v>
      </c>
      <c r="DL11" s="21">
        <v>9.6</v>
      </c>
      <c r="DM11" s="21">
        <v>13.6</v>
      </c>
      <c r="DN11" s="21">
        <v>8.3000000000000007</v>
      </c>
      <c r="DO11" s="21">
        <v>10.6</v>
      </c>
      <c r="DP11" s="21">
        <v>11.7</v>
      </c>
      <c r="DQ11" s="21">
        <v>11.4</v>
      </c>
      <c r="DR11" s="21">
        <v>12</v>
      </c>
      <c r="DS11" s="21"/>
      <c r="DT11" s="21">
        <v>11</v>
      </c>
      <c r="DU11" s="21">
        <v>11.2</v>
      </c>
      <c r="DV11" s="21">
        <v>12</v>
      </c>
      <c r="DW11" s="21">
        <v>6.8</v>
      </c>
      <c r="DX11" s="21">
        <v>8.6999999999999993</v>
      </c>
      <c r="DY11" s="21">
        <v>13</v>
      </c>
      <c r="DZ11" s="21">
        <v>12</v>
      </c>
      <c r="EA11" s="21">
        <v>12.5</v>
      </c>
      <c r="EB11" s="21">
        <v>9.1999999999999993</v>
      </c>
      <c r="EC11" s="21">
        <v>28.7</v>
      </c>
      <c r="ED11" s="21">
        <v>13.6</v>
      </c>
      <c r="EE11" s="21">
        <v>13.4</v>
      </c>
      <c r="EF11" s="21">
        <v>14.4</v>
      </c>
      <c r="EG11" s="21">
        <v>13.4</v>
      </c>
      <c r="EH11" s="21">
        <v>9.1999999999999993</v>
      </c>
      <c r="EI11" s="21">
        <v>10.3</v>
      </c>
      <c r="EJ11" s="21">
        <v>9.8000000000000007</v>
      </c>
      <c r="EK11" s="21">
        <v>12.2</v>
      </c>
      <c r="EL11" s="21">
        <v>11</v>
      </c>
      <c r="EM11" s="21">
        <v>2.5</v>
      </c>
      <c r="EN11" s="21">
        <v>10.199999999999999</v>
      </c>
      <c r="EO11" s="21">
        <v>6</v>
      </c>
      <c r="EP11" s="21"/>
      <c r="EQ11" s="21">
        <v>14.1</v>
      </c>
      <c r="ER11" s="21">
        <v>12.4</v>
      </c>
      <c r="ES11" s="21">
        <v>12.4</v>
      </c>
      <c r="ET11" s="21">
        <v>11.4</v>
      </c>
      <c r="EU11" s="21">
        <v>13.5</v>
      </c>
      <c r="EV11" s="21">
        <v>10</v>
      </c>
    </row>
    <row r="12" spans="1:165" x14ac:dyDescent="0.25">
      <c r="A12" s="7" t="s">
        <v>44</v>
      </c>
      <c r="B12" s="9">
        <f t="shared" ref="B12:AU12" si="0">B10-B11</f>
        <v>8.8000000000000007</v>
      </c>
      <c r="C12" s="9">
        <f t="shared" si="0"/>
        <v>12.7</v>
      </c>
      <c r="D12" s="9">
        <f t="shared" si="0"/>
        <v>22.1</v>
      </c>
      <c r="F12" s="9">
        <f>F10-F11</f>
        <v>19.600000000000001</v>
      </c>
      <c r="G12" s="21">
        <f>G10-G11</f>
        <v>20.5</v>
      </c>
      <c r="H12" s="21">
        <f>H10-H11</f>
        <v>20.900000000000002</v>
      </c>
      <c r="I12" s="21">
        <f t="shared" si="0"/>
        <v>17.100000000000001</v>
      </c>
      <c r="J12" s="21">
        <f t="shared" si="0"/>
        <v>18</v>
      </c>
      <c r="K12" s="21">
        <f t="shared" si="0"/>
        <v>14.299999999999999</v>
      </c>
      <c r="L12" s="21">
        <f t="shared" si="0"/>
        <v>15.600000000000001</v>
      </c>
      <c r="M12" s="21">
        <f t="shared" si="0"/>
        <v>17.2</v>
      </c>
      <c r="N12" s="21">
        <f t="shared" si="0"/>
        <v>20</v>
      </c>
      <c r="O12" s="21">
        <f t="shared" si="0"/>
        <v>11.6</v>
      </c>
      <c r="P12" s="21">
        <f t="shared" si="0"/>
        <v>12.099999999999998</v>
      </c>
      <c r="Q12" s="21">
        <f t="shared" si="0"/>
        <v>13.600000000000001</v>
      </c>
      <c r="R12" s="21">
        <f t="shared" si="0"/>
        <v>17.600000000000001</v>
      </c>
      <c r="S12" s="21">
        <f t="shared" si="0"/>
        <v>18.5</v>
      </c>
      <c r="T12" s="21">
        <f t="shared" si="0"/>
        <v>20.8</v>
      </c>
      <c r="U12" s="21">
        <f t="shared" si="0"/>
        <v>17.2</v>
      </c>
      <c r="V12" s="21">
        <f t="shared" si="0"/>
        <v>18.2</v>
      </c>
      <c r="W12" s="21">
        <f t="shared" si="0"/>
        <v>18.7</v>
      </c>
      <c r="X12" s="21">
        <f t="shared" si="0"/>
        <v>18</v>
      </c>
      <c r="Y12" s="21">
        <f t="shared" si="0"/>
        <v>19.099999999999998</v>
      </c>
      <c r="Z12" s="21">
        <f t="shared" si="0"/>
        <v>19</v>
      </c>
      <c r="AA12" s="21"/>
      <c r="AB12" s="21">
        <f t="shared" si="0"/>
        <v>16.100000000000001</v>
      </c>
      <c r="AC12" s="21">
        <f t="shared" si="0"/>
        <v>12.3</v>
      </c>
      <c r="AD12" s="21">
        <f t="shared" si="0"/>
        <v>20.900000000000002</v>
      </c>
      <c r="AE12" s="21">
        <f t="shared" si="0"/>
        <v>13.8</v>
      </c>
      <c r="AF12" s="21">
        <f t="shared" si="0"/>
        <v>15</v>
      </c>
      <c r="AG12" s="21">
        <f t="shared" si="0"/>
        <v>18.599999999999998</v>
      </c>
      <c r="AH12" s="9">
        <f t="shared" si="0"/>
        <v>13.8</v>
      </c>
      <c r="AI12" s="9">
        <f t="shared" si="0"/>
        <v>16.899999999999999</v>
      </c>
      <c r="AJ12" s="9">
        <f t="shared" si="0"/>
        <v>20.8</v>
      </c>
      <c r="AK12" s="21">
        <f t="shared" si="0"/>
        <v>21</v>
      </c>
      <c r="AL12" s="21">
        <f t="shared" si="0"/>
        <v>21</v>
      </c>
      <c r="AM12" s="21">
        <f t="shared" si="0"/>
        <v>13</v>
      </c>
      <c r="AN12" s="21">
        <f t="shared" si="0"/>
        <v>10.599999999999998</v>
      </c>
      <c r="AO12" s="21">
        <f t="shared" si="0"/>
        <v>10.4</v>
      </c>
      <c r="AP12" s="21">
        <f t="shared" si="0"/>
        <v>11.299999999999999</v>
      </c>
      <c r="AQ12" s="21">
        <f t="shared" si="0"/>
        <v>14.299999999999999</v>
      </c>
      <c r="AR12" s="21">
        <f t="shared" si="0"/>
        <v>16.7</v>
      </c>
      <c r="AS12" s="21">
        <f t="shared" si="0"/>
        <v>13.500000000000002</v>
      </c>
      <c r="AT12" s="21">
        <f t="shared" si="0"/>
        <v>13.500000000000002</v>
      </c>
      <c r="AU12" s="21">
        <f t="shared" si="0"/>
        <v>20.399999999999999</v>
      </c>
      <c r="AV12" s="21">
        <f t="shared" ref="AV12:DE12" si="1">AV10-AV11</f>
        <v>17.200000000000003</v>
      </c>
      <c r="AW12" s="21">
        <f t="shared" si="1"/>
        <v>9.5</v>
      </c>
      <c r="AX12" s="21">
        <f t="shared" si="1"/>
        <v>15.1</v>
      </c>
      <c r="AY12" s="21">
        <f t="shared" si="1"/>
        <v>18.399999999999999</v>
      </c>
      <c r="AZ12" s="21">
        <f t="shared" si="1"/>
        <v>20.6</v>
      </c>
      <c r="BB12" s="9">
        <f t="shared" si="1"/>
        <v>15.3</v>
      </c>
      <c r="BC12" s="9">
        <f t="shared" si="1"/>
        <v>24.9</v>
      </c>
      <c r="BD12" s="9">
        <f t="shared" si="1"/>
        <v>22.6</v>
      </c>
      <c r="BE12" s="9">
        <f t="shared" si="1"/>
        <v>5.4</v>
      </c>
      <c r="BF12" s="9">
        <f t="shared" si="1"/>
        <v>9.1999999999999993</v>
      </c>
      <c r="BG12" s="9">
        <f t="shared" si="1"/>
        <v>17.2</v>
      </c>
      <c r="BH12" s="9">
        <f t="shared" si="1"/>
        <v>22.6</v>
      </c>
      <c r="BI12" s="21"/>
      <c r="BJ12" s="21">
        <f t="shared" si="1"/>
        <v>23</v>
      </c>
      <c r="BK12" s="21">
        <f t="shared" si="1"/>
        <v>19</v>
      </c>
      <c r="BL12" s="21">
        <f t="shared" si="1"/>
        <v>18</v>
      </c>
      <c r="BM12" s="21">
        <f t="shared" si="1"/>
        <v>14.799999999999999</v>
      </c>
      <c r="BN12" s="21">
        <f t="shared" si="1"/>
        <v>14</v>
      </c>
      <c r="BO12" s="21">
        <f t="shared" si="1"/>
        <v>17</v>
      </c>
      <c r="BP12" s="21">
        <f t="shared" si="1"/>
        <v>19</v>
      </c>
      <c r="BQ12" s="21"/>
      <c r="BR12" s="21">
        <f t="shared" si="1"/>
        <v>15.600000000000001</v>
      </c>
      <c r="BS12" s="21">
        <f t="shared" si="1"/>
        <v>17.5</v>
      </c>
      <c r="BT12" s="21">
        <f t="shared" si="1"/>
        <v>16.7</v>
      </c>
      <c r="BU12" s="21">
        <f t="shared" si="1"/>
        <v>20.599999999999998</v>
      </c>
      <c r="BV12" s="21">
        <f t="shared" si="1"/>
        <v>16</v>
      </c>
      <c r="BW12" s="9">
        <f t="shared" si="1"/>
        <v>19.5</v>
      </c>
      <c r="BX12" s="9">
        <f t="shared" si="1"/>
        <v>20.3</v>
      </c>
      <c r="BY12" s="9">
        <f t="shared" si="1"/>
        <v>17.7</v>
      </c>
      <c r="BZ12" s="9">
        <f t="shared" si="1"/>
        <v>19.100000000000001</v>
      </c>
      <c r="CA12" s="9">
        <f t="shared" si="1"/>
        <v>12.100000000000001</v>
      </c>
      <c r="CC12" s="9">
        <f t="shared" si="1"/>
        <v>15.2</v>
      </c>
      <c r="CD12" s="9">
        <f t="shared" si="1"/>
        <v>12.6</v>
      </c>
      <c r="CE12" s="9">
        <f t="shared" si="1"/>
        <v>20.100000000000001</v>
      </c>
      <c r="CF12" s="9">
        <f t="shared" si="1"/>
        <v>16.900000000000002</v>
      </c>
      <c r="CG12" s="21">
        <f t="shared" si="1"/>
        <v>15.999999999999998</v>
      </c>
      <c r="CH12" s="9">
        <f t="shared" si="1"/>
        <v>12.9</v>
      </c>
      <c r="CJ12" s="9">
        <f t="shared" si="1"/>
        <v>17.200000000000003</v>
      </c>
      <c r="CK12" s="9">
        <f t="shared" si="1"/>
        <v>17.3</v>
      </c>
      <c r="CL12" s="9">
        <f t="shared" si="1"/>
        <v>15.899999999999999</v>
      </c>
      <c r="CM12" s="9">
        <f t="shared" si="1"/>
        <v>15.8</v>
      </c>
      <c r="CN12" s="9">
        <f t="shared" si="1"/>
        <v>12.399999999999999</v>
      </c>
      <c r="CO12" s="9">
        <f t="shared" si="1"/>
        <v>15.2</v>
      </c>
      <c r="CP12" s="9">
        <f t="shared" si="1"/>
        <v>15.2</v>
      </c>
      <c r="CQ12" s="21">
        <f t="shared" si="1"/>
        <v>19</v>
      </c>
      <c r="CR12" s="21">
        <f t="shared" si="1"/>
        <v>21</v>
      </c>
      <c r="CS12" s="21">
        <f t="shared" si="1"/>
        <v>22</v>
      </c>
      <c r="CT12" s="21">
        <f t="shared" si="1"/>
        <v>10.199999999999999</v>
      </c>
      <c r="CU12" s="21">
        <f t="shared" si="1"/>
        <v>17.7</v>
      </c>
      <c r="CV12" s="21">
        <f t="shared" si="1"/>
        <v>12.100000000000001</v>
      </c>
      <c r="CW12" s="21">
        <f t="shared" si="1"/>
        <v>10.6</v>
      </c>
      <c r="CX12" s="21">
        <f t="shared" si="1"/>
        <v>12</v>
      </c>
      <c r="CY12" s="21">
        <f t="shared" si="1"/>
        <v>20.7</v>
      </c>
      <c r="CZ12" s="21">
        <f t="shared" si="1"/>
        <v>20.6</v>
      </c>
      <c r="DA12" s="21">
        <f t="shared" si="1"/>
        <v>0</v>
      </c>
      <c r="DB12" s="21">
        <f t="shared" si="1"/>
        <v>15.3</v>
      </c>
      <c r="DC12" s="21">
        <f t="shared" si="1"/>
        <v>17.700000000000003</v>
      </c>
      <c r="DD12" s="21">
        <f t="shared" si="1"/>
        <v>16.399999999999999</v>
      </c>
      <c r="DE12" s="21">
        <f t="shared" si="1"/>
        <v>17</v>
      </c>
      <c r="DF12" s="21">
        <f t="shared" ref="DF12:EV12" si="2">DF10-DF11</f>
        <v>19.2</v>
      </c>
      <c r="DG12" s="21">
        <f t="shared" si="2"/>
        <v>19.899999999999999</v>
      </c>
      <c r="DH12" s="21">
        <f t="shared" si="2"/>
        <v>18</v>
      </c>
      <c r="DI12" s="21">
        <f t="shared" si="2"/>
        <v>17.899999999999999</v>
      </c>
      <c r="DJ12" s="21">
        <f t="shared" si="2"/>
        <v>10.599999999999998</v>
      </c>
      <c r="DK12" s="21">
        <f t="shared" si="2"/>
        <v>22.500000000000004</v>
      </c>
      <c r="DL12" s="21">
        <f t="shared" si="2"/>
        <v>16.799999999999997</v>
      </c>
      <c r="DM12" s="21">
        <f t="shared" si="2"/>
        <v>10.200000000000001</v>
      </c>
      <c r="DN12" s="21">
        <f t="shared" si="2"/>
        <v>15.899999999999999</v>
      </c>
      <c r="DO12" s="21">
        <f t="shared" si="2"/>
        <v>14.9</v>
      </c>
      <c r="DP12" s="21">
        <f t="shared" si="2"/>
        <v>13</v>
      </c>
      <c r="DQ12" s="21">
        <f t="shared" si="2"/>
        <v>15.4</v>
      </c>
      <c r="DR12" s="21">
        <f t="shared" si="2"/>
        <v>14.399999999999999</v>
      </c>
      <c r="DS12" s="21">
        <f t="shared" si="2"/>
        <v>0</v>
      </c>
      <c r="DT12" s="21">
        <f t="shared" si="2"/>
        <v>15.2</v>
      </c>
      <c r="DU12" s="21">
        <f t="shared" si="2"/>
        <v>19.600000000000001</v>
      </c>
      <c r="DV12" s="21">
        <f t="shared" si="2"/>
        <v>22.799999999999997</v>
      </c>
      <c r="DW12" s="21">
        <f t="shared" si="2"/>
        <v>18.8</v>
      </c>
      <c r="DX12" s="21">
        <f t="shared" si="2"/>
        <v>15.7</v>
      </c>
      <c r="DY12" s="21">
        <f t="shared" si="2"/>
        <v>14</v>
      </c>
      <c r="DZ12" s="21">
        <f t="shared" si="2"/>
        <v>12</v>
      </c>
      <c r="EA12" s="21">
        <f t="shared" si="2"/>
        <v>10.100000000000001</v>
      </c>
      <c r="EB12" s="21">
        <f t="shared" si="2"/>
        <v>18.3</v>
      </c>
      <c r="EC12" s="9">
        <f t="shared" si="2"/>
        <v>5.4000000000000021</v>
      </c>
      <c r="ED12" s="9">
        <f t="shared" si="2"/>
        <v>12.799999999999999</v>
      </c>
      <c r="EE12" s="9">
        <f t="shared" si="2"/>
        <v>13.1</v>
      </c>
      <c r="EF12" s="9">
        <f t="shared" si="2"/>
        <v>13.200000000000001</v>
      </c>
      <c r="EG12" s="9">
        <f t="shared" si="2"/>
        <v>21.800000000000004</v>
      </c>
      <c r="EH12" s="9">
        <f t="shared" si="2"/>
        <v>18.8</v>
      </c>
      <c r="EI12" s="9">
        <f t="shared" si="2"/>
        <v>20.8</v>
      </c>
      <c r="EJ12" s="9">
        <f t="shared" si="2"/>
        <v>16.5</v>
      </c>
      <c r="EK12" s="9">
        <f t="shared" si="2"/>
        <v>12.600000000000001</v>
      </c>
      <c r="EL12" s="9">
        <f t="shared" si="2"/>
        <v>15.399999999999999</v>
      </c>
      <c r="EM12" s="9">
        <f>EM10-EM11</f>
        <v>17.2</v>
      </c>
      <c r="EN12" s="9">
        <f t="shared" si="2"/>
        <v>19.600000000000001</v>
      </c>
      <c r="EO12" s="21">
        <f t="shared" si="2"/>
        <v>18</v>
      </c>
      <c r="EP12" s="21"/>
      <c r="EQ12" s="21">
        <f t="shared" si="2"/>
        <v>10.500000000000002</v>
      </c>
      <c r="ER12" s="21">
        <f t="shared" si="2"/>
        <v>13.700000000000001</v>
      </c>
      <c r="ES12" s="21">
        <f t="shared" si="2"/>
        <v>22.200000000000003</v>
      </c>
      <c r="ET12" s="21">
        <f t="shared" si="2"/>
        <v>15.999999999999998</v>
      </c>
      <c r="EU12" s="21">
        <f t="shared" si="2"/>
        <v>16.5</v>
      </c>
      <c r="EV12" s="9">
        <f t="shared" si="2"/>
        <v>15.5</v>
      </c>
      <c r="EW12" s="9">
        <f t="shared" ref="EW12:FD12" si="3">EW10-EW11</f>
        <v>0</v>
      </c>
      <c r="EX12" s="9">
        <f t="shared" si="3"/>
        <v>0</v>
      </c>
      <c r="EY12" s="9">
        <f t="shared" si="3"/>
        <v>0</v>
      </c>
      <c r="EZ12" s="9">
        <f t="shared" si="3"/>
        <v>0</v>
      </c>
      <c r="FA12" s="9">
        <f t="shared" si="3"/>
        <v>0</v>
      </c>
      <c r="FB12" s="9">
        <f t="shared" si="3"/>
        <v>0</v>
      </c>
      <c r="FC12" s="9">
        <f t="shared" si="3"/>
        <v>0</v>
      </c>
      <c r="FD12" s="9">
        <f t="shared" si="3"/>
        <v>0</v>
      </c>
      <c r="FE12" s="9">
        <f t="shared" ref="FE12:FI12" si="4">FE10-FE11</f>
        <v>0</v>
      </c>
      <c r="FF12" s="9">
        <f t="shared" si="4"/>
        <v>0</v>
      </c>
      <c r="FG12" s="9">
        <f t="shared" si="4"/>
        <v>0</v>
      </c>
      <c r="FH12" s="9">
        <f t="shared" si="4"/>
        <v>0</v>
      </c>
      <c r="FI12" s="9">
        <f t="shared" si="4"/>
        <v>0</v>
      </c>
    </row>
    <row r="13" spans="1:165" x14ac:dyDescent="0.25">
      <c r="A13" s="7" t="s">
        <v>18</v>
      </c>
      <c r="B13" s="9" t="s">
        <v>2147</v>
      </c>
      <c r="D13" s="9" t="s">
        <v>2120</v>
      </c>
      <c r="E13" s="9" t="s">
        <v>2220</v>
      </c>
      <c r="F13" s="9" t="s">
        <v>2131</v>
      </c>
      <c r="G13" s="9" t="s">
        <v>2126</v>
      </c>
      <c r="H13" s="9" t="s">
        <v>2139</v>
      </c>
      <c r="I13" s="9" t="s">
        <v>2083</v>
      </c>
      <c r="K13" s="9" t="s">
        <v>2027</v>
      </c>
      <c r="L13" s="9" t="s">
        <v>2020</v>
      </c>
      <c r="M13" s="9" t="s">
        <v>2120</v>
      </c>
      <c r="N13" s="9" t="s">
        <v>1989</v>
      </c>
      <c r="O13" s="9" t="s">
        <v>1985</v>
      </c>
      <c r="Q13" s="9" t="s">
        <v>2078</v>
      </c>
      <c r="S13" s="9" t="s">
        <v>2105</v>
      </c>
      <c r="T13" s="9" t="s">
        <v>2122</v>
      </c>
      <c r="V13" s="9" t="s">
        <v>2117</v>
      </c>
      <c r="X13" s="9" t="s">
        <v>2003</v>
      </c>
      <c r="AA13" s="9" t="s">
        <v>2223</v>
      </c>
      <c r="AB13" s="9" t="s">
        <v>2059</v>
      </c>
      <c r="AC13" s="9" t="s">
        <v>2035</v>
      </c>
      <c r="AE13" s="9" t="s">
        <v>2144</v>
      </c>
      <c r="AG13" s="9" t="s">
        <v>1985</v>
      </c>
      <c r="AH13" s="9" t="s">
        <v>2039</v>
      </c>
      <c r="AI13" s="9" t="s">
        <v>2115</v>
      </c>
      <c r="AJ13" s="9" t="s">
        <v>2127</v>
      </c>
      <c r="AL13" s="9" t="s">
        <v>2159</v>
      </c>
      <c r="AM13" s="9" t="s">
        <v>2091</v>
      </c>
      <c r="AN13" s="9" t="s">
        <v>2037</v>
      </c>
      <c r="AO13" s="9" t="s">
        <v>2042</v>
      </c>
      <c r="AP13" s="9" t="s">
        <v>1984</v>
      </c>
      <c r="AQ13" s="9" t="s">
        <v>1987</v>
      </c>
      <c r="AR13" s="9" t="s">
        <v>2076</v>
      </c>
      <c r="AS13" s="9" t="s">
        <v>2011</v>
      </c>
      <c r="AU13" s="9" t="s">
        <v>2064</v>
      </c>
      <c r="AV13" s="9" t="s">
        <v>2098</v>
      </c>
      <c r="AW13" s="9" t="s">
        <v>2044</v>
      </c>
      <c r="AX13" s="9" t="s">
        <v>2022</v>
      </c>
      <c r="AY13" s="9" t="s">
        <v>2074</v>
      </c>
      <c r="AZ13" s="9" t="s">
        <v>2158</v>
      </c>
      <c r="BB13" s="9" t="s">
        <v>2052</v>
      </c>
      <c r="BC13" s="9" t="s">
        <v>2229</v>
      </c>
      <c r="BD13" s="9" t="s">
        <v>2169</v>
      </c>
      <c r="BE13" s="9" t="s">
        <v>2087</v>
      </c>
      <c r="BG13" s="9" t="s">
        <v>2018</v>
      </c>
      <c r="BH13" s="9" t="s">
        <v>2129</v>
      </c>
      <c r="BK13" s="9" t="s">
        <v>2141</v>
      </c>
      <c r="BM13" s="9" t="s">
        <v>2089</v>
      </c>
      <c r="BP13" s="9" t="s">
        <v>2101</v>
      </c>
      <c r="BR13" s="9" t="s">
        <v>2057</v>
      </c>
      <c r="BT13" s="9" t="s">
        <v>2097</v>
      </c>
      <c r="BU13" s="9" t="s">
        <v>2165</v>
      </c>
      <c r="BW13" s="9" t="s">
        <v>1932</v>
      </c>
      <c r="BY13" s="9" t="s">
        <v>2003</v>
      </c>
      <c r="BZ13" s="9" t="s">
        <v>2072</v>
      </c>
      <c r="CA13" s="9" t="s">
        <v>2032</v>
      </c>
      <c r="CE13" s="9" t="s">
        <v>2055</v>
      </c>
      <c r="CF13" s="9" t="s">
        <v>2062</v>
      </c>
      <c r="CG13" s="9" t="s">
        <v>2081</v>
      </c>
      <c r="CH13" s="9" t="s">
        <v>2005</v>
      </c>
      <c r="CJ13" s="9" t="s">
        <v>2085</v>
      </c>
      <c r="CL13" s="9" t="s">
        <v>2021</v>
      </c>
      <c r="CN13" s="9" t="s">
        <v>2014</v>
      </c>
      <c r="CO13" s="9" t="s">
        <v>2012</v>
      </c>
      <c r="CQ13" s="9" t="s">
        <v>2133</v>
      </c>
      <c r="CT13" s="9" t="s">
        <v>2039</v>
      </c>
      <c r="CU13" s="9" t="s">
        <v>2045</v>
      </c>
      <c r="CY13" s="9" t="s">
        <v>2032</v>
      </c>
      <c r="DB13" s="9" t="s">
        <v>1993</v>
      </c>
      <c r="DD13" s="9" t="s">
        <v>2142</v>
      </c>
      <c r="DF13" s="9" t="s">
        <v>2047</v>
      </c>
      <c r="DG13" s="9" t="s">
        <v>2135</v>
      </c>
      <c r="DI13" s="9" t="s">
        <v>2098</v>
      </c>
      <c r="DJ13" s="9" t="s">
        <v>2031</v>
      </c>
      <c r="DK13" s="9" t="s">
        <v>2184</v>
      </c>
      <c r="DL13" s="9" t="s">
        <v>2050</v>
      </c>
      <c r="DM13" s="9" t="s">
        <v>2070</v>
      </c>
      <c r="DN13" s="9" t="s">
        <v>2094</v>
      </c>
      <c r="DO13" s="9" t="s">
        <v>2064</v>
      </c>
      <c r="DP13" s="9" t="s">
        <v>2068</v>
      </c>
      <c r="DQ13" s="9" t="s">
        <v>2022</v>
      </c>
      <c r="DR13" s="9" t="s">
        <v>2024</v>
      </c>
      <c r="DT13" s="9" t="s">
        <v>1993</v>
      </c>
      <c r="DU13" s="9" t="s">
        <v>2162</v>
      </c>
      <c r="DV13" s="9" t="s">
        <v>2176</v>
      </c>
      <c r="DW13" s="9" t="s">
        <v>1991</v>
      </c>
      <c r="DX13" s="9" t="s">
        <v>2111</v>
      </c>
      <c r="DY13" s="9" t="s">
        <v>2103</v>
      </c>
      <c r="DZ13" s="9" t="s">
        <v>2008</v>
      </c>
      <c r="EA13" s="9" t="s">
        <v>2007</v>
      </c>
      <c r="EB13" s="9" t="s">
        <v>1998</v>
      </c>
      <c r="ED13" s="9" t="s">
        <v>2150</v>
      </c>
      <c r="EG13" s="9" t="s">
        <v>2181</v>
      </c>
      <c r="EH13" s="9" t="s">
        <v>2016</v>
      </c>
      <c r="EI13" s="9" t="s">
        <v>2064</v>
      </c>
      <c r="EJ13" s="9" t="s">
        <v>2048</v>
      </c>
      <c r="EK13" s="9" t="s">
        <v>1984</v>
      </c>
      <c r="EL13" s="9" t="s">
        <v>2029</v>
      </c>
      <c r="EN13" s="9" t="s">
        <v>2000</v>
      </c>
      <c r="EO13" s="9" t="s">
        <v>2107</v>
      </c>
      <c r="EQ13" s="9" t="s">
        <v>2091</v>
      </c>
      <c r="ER13" s="9" t="s">
        <v>2066</v>
      </c>
      <c r="ES13" s="9" t="s">
        <v>2172</v>
      </c>
      <c r="EV13" s="9" t="s">
        <v>1996</v>
      </c>
    </row>
    <row r="14" spans="1:165" x14ac:dyDescent="0.25">
      <c r="A14" s="7" t="s">
        <v>19</v>
      </c>
      <c r="B14" s="9" t="s">
        <v>2146</v>
      </c>
      <c r="D14" s="9" t="s">
        <v>2156</v>
      </c>
      <c r="E14" s="9" t="s">
        <v>2221</v>
      </c>
      <c r="F14" s="9" t="s">
        <v>2130</v>
      </c>
      <c r="G14" s="9" t="s">
        <v>2125</v>
      </c>
      <c r="H14" s="9" t="s">
        <v>2138</v>
      </c>
      <c r="I14" s="9" t="s">
        <v>2082</v>
      </c>
      <c r="K14" s="9" t="s">
        <v>2026</v>
      </c>
      <c r="L14" s="9" t="s">
        <v>2019</v>
      </c>
      <c r="M14" s="9" t="s">
        <v>2119</v>
      </c>
      <c r="N14" s="9" t="s">
        <v>1990</v>
      </c>
      <c r="O14" s="9" t="s">
        <v>1986</v>
      </c>
      <c r="Q14" s="9" t="s">
        <v>2077</v>
      </c>
      <c r="S14" s="9" t="s">
        <v>2104</v>
      </c>
      <c r="T14" s="9" t="s">
        <v>2121</v>
      </c>
      <c r="V14" s="9" t="s">
        <v>2116</v>
      </c>
      <c r="X14" s="9" t="s">
        <v>2053</v>
      </c>
      <c r="AA14" s="9" t="s">
        <v>2222</v>
      </c>
      <c r="AB14" s="9" t="s">
        <v>2058</v>
      </c>
      <c r="AC14" s="9" t="s">
        <v>2034</v>
      </c>
      <c r="AE14" s="9" t="s">
        <v>2143</v>
      </c>
      <c r="AG14" s="9" t="s">
        <v>2095</v>
      </c>
      <c r="AH14" s="9" t="s">
        <v>2060</v>
      </c>
      <c r="AI14" s="9" t="s">
        <v>2114</v>
      </c>
      <c r="AJ14" s="9" t="s">
        <v>2056</v>
      </c>
      <c r="AL14" s="9" t="s">
        <v>2080</v>
      </c>
      <c r="AM14" s="9" t="s">
        <v>2090</v>
      </c>
      <c r="AN14" s="9" t="s">
        <v>2036</v>
      </c>
      <c r="AO14" s="9" t="s">
        <v>2041</v>
      </c>
      <c r="AP14" s="9" t="s">
        <v>1982</v>
      </c>
      <c r="AQ14" s="9" t="s">
        <v>1988</v>
      </c>
      <c r="AR14" s="9" t="s">
        <v>2075</v>
      </c>
      <c r="AS14" s="9" t="s">
        <v>2010</v>
      </c>
      <c r="AU14" s="9" t="s">
        <v>2063</v>
      </c>
      <c r="AV14" s="9" t="s">
        <v>2099</v>
      </c>
      <c r="AW14" s="9" t="s">
        <v>2043</v>
      </c>
      <c r="AX14" s="9" t="s">
        <v>2017</v>
      </c>
      <c r="AY14" s="9" t="s">
        <v>2073</v>
      </c>
      <c r="AZ14" s="9" t="s">
        <v>2157</v>
      </c>
      <c r="BB14" s="9" t="s">
        <v>2051</v>
      </c>
      <c r="BC14" s="9" t="s">
        <v>2228</v>
      </c>
      <c r="BD14" s="9" t="s">
        <v>2168</v>
      </c>
      <c r="BE14" s="9" t="s">
        <v>2086</v>
      </c>
      <c r="BG14" s="9" t="s">
        <v>2017</v>
      </c>
      <c r="BH14" s="9" t="s">
        <v>2128</v>
      </c>
      <c r="BK14" s="9" t="s">
        <v>2140</v>
      </c>
      <c r="BM14" s="9" t="s">
        <v>2088</v>
      </c>
      <c r="BP14" s="9" t="s">
        <v>2100</v>
      </c>
      <c r="BR14" s="9" t="s">
        <v>2056</v>
      </c>
      <c r="BT14" s="9" t="s">
        <v>2096</v>
      </c>
      <c r="BU14" s="9" t="s">
        <v>2164</v>
      </c>
      <c r="BW14" s="9" t="s">
        <v>1931</v>
      </c>
      <c r="BY14" s="9" t="s">
        <v>2002</v>
      </c>
      <c r="BZ14" s="9" t="s">
        <v>2071</v>
      </c>
      <c r="CA14" s="9" t="s">
        <v>2025</v>
      </c>
      <c r="CE14" s="9" t="s">
        <v>2054</v>
      </c>
      <c r="CF14" s="9" t="s">
        <v>2061</v>
      </c>
      <c r="CG14" s="9" t="s">
        <v>2080</v>
      </c>
      <c r="CH14" s="9" t="s">
        <v>2004</v>
      </c>
      <c r="CJ14" s="9" t="s">
        <v>2084</v>
      </c>
      <c r="CK14" s="16" t="s">
        <v>2084</v>
      </c>
      <c r="CL14" s="9" t="s">
        <v>1982</v>
      </c>
      <c r="CM14" s="9" t="s">
        <v>2537</v>
      </c>
      <c r="CN14" s="9" t="s">
        <v>1994</v>
      </c>
      <c r="CO14" s="9" t="s">
        <v>2013</v>
      </c>
      <c r="CQ14" s="9" t="s">
        <v>2132</v>
      </c>
      <c r="CT14" s="9" t="s">
        <v>2038</v>
      </c>
      <c r="CU14" s="9" t="s">
        <v>2043</v>
      </c>
      <c r="CY14" s="9" t="s">
        <v>2154</v>
      </c>
      <c r="CZ14" s="9" t="s">
        <v>2539</v>
      </c>
      <c r="DB14" s="9" t="s">
        <v>2001</v>
      </c>
      <c r="DD14" s="9" t="s">
        <v>2001</v>
      </c>
      <c r="DF14" s="9" t="s">
        <v>2046</v>
      </c>
      <c r="DG14" s="9" t="s">
        <v>2134</v>
      </c>
      <c r="DI14" s="9" t="s">
        <v>2123</v>
      </c>
      <c r="DJ14" s="9" t="s">
        <v>2030</v>
      </c>
      <c r="DK14" s="9" t="s">
        <v>2183</v>
      </c>
      <c r="DL14" s="9" t="s">
        <v>2049</v>
      </c>
      <c r="DM14" s="9" t="s">
        <v>2069</v>
      </c>
      <c r="DN14" s="9" t="s">
        <v>2093</v>
      </c>
      <c r="DO14" s="9" t="s">
        <v>2063</v>
      </c>
      <c r="DP14" s="9" t="s">
        <v>2067</v>
      </c>
      <c r="DQ14" s="9" t="s">
        <v>2025</v>
      </c>
      <c r="DR14" s="9" t="s">
        <v>2023</v>
      </c>
      <c r="DT14" s="9" t="s">
        <v>1994</v>
      </c>
      <c r="DU14" s="9" t="s">
        <v>2161</v>
      </c>
      <c r="DV14" s="9" t="s">
        <v>2175</v>
      </c>
      <c r="DW14" s="9" t="s">
        <v>1992</v>
      </c>
      <c r="DX14" s="9" t="s">
        <v>2112</v>
      </c>
      <c r="DY14" s="9" t="s">
        <v>2102</v>
      </c>
      <c r="DZ14" s="9" t="s">
        <v>2009</v>
      </c>
      <c r="EA14" s="9" t="s">
        <v>2006</v>
      </c>
      <c r="EB14" s="9" t="s">
        <v>1997</v>
      </c>
      <c r="ED14" s="9" t="s">
        <v>2149</v>
      </c>
      <c r="EG14" s="9" t="s">
        <v>2180</v>
      </c>
      <c r="EH14" s="9" t="s">
        <v>2015</v>
      </c>
      <c r="EI14" s="9" t="s">
        <v>2153</v>
      </c>
      <c r="EJ14" s="9" t="s">
        <v>2041</v>
      </c>
      <c r="EK14" s="9" t="s">
        <v>1983</v>
      </c>
      <c r="EL14" s="9" t="s">
        <v>2028</v>
      </c>
      <c r="EN14" s="9" t="s">
        <v>1999</v>
      </c>
      <c r="EO14" s="9" t="s">
        <v>2106</v>
      </c>
      <c r="EQ14" s="9" t="s">
        <v>2145</v>
      </c>
      <c r="ER14" s="9" t="s">
        <v>2065</v>
      </c>
      <c r="ES14" s="9" t="s">
        <v>2171</v>
      </c>
      <c r="EV14" s="9" t="s">
        <v>1995</v>
      </c>
    </row>
    <row r="15" spans="1:165" x14ac:dyDescent="0.25">
      <c r="A15" s="7" t="s">
        <v>20</v>
      </c>
      <c r="B15" s="9">
        <v>20</v>
      </c>
      <c r="C15" s="9">
        <v>66</v>
      </c>
      <c r="D15" s="9">
        <v>1100</v>
      </c>
      <c r="E15" s="9">
        <v>1100</v>
      </c>
      <c r="F15" s="9">
        <v>1800</v>
      </c>
      <c r="G15" s="9">
        <v>1700</v>
      </c>
      <c r="H15" s="9">
        <v>920</v>
      </c>
      <c r="I15" s="9">
        <v>660</v>
      </c>
      <c r="J15" s="9">
        <v>672</v>
      </c>
      <c r="K15" s="9">
        <v>150</v>
      </c>
      <c r="L15" s="9">
        <v>550</v>
      </c>
      <c r="M15" s="9">
        <v>1680</v>
      </c>
      <c r="N15" s="9">
        <v>1210</v>
      </c>
      <c r="O15" s="9">
        <v>12</v>
      </c>
      <c r="P15" s="9">
        <v>63</v>
      </c>
      <c r="Q15" s="9">
        <v>1005</v>
      </c>
      <c r="S15" s="9">
        <v>750</v>
      </c>
      <c r="T15" s="9">
        <v>2100</v>
      </c>
      <c r="U15" s="70">
        <v>1582</v>
      </c>
      <c r="V15" s="16">
        <v>1430</v>
      </c>
      <c r="W15" s="9">
        <v>1356</v>
      </c>
      <c r="X15" s="9">
        <v>1250</v>
      </c>
      <c r="Y15" s="9">
        <v>1303</v>
      </c>
      <c r="Z15" s="9">
        <v>1277</v>
      </c>
      <c r="AA15" s="9">
        <v>1558</v>
      </c>
      <c r="AB15" s="9">
        <v>475</v>
      </c>
      <c r="AC15" s="9">
        <v>280</v>
      </c>
      <c r="AD15" s="9">
        <v>920</v>
      </c>
      <c r="AE15" s="9">
        <v>140</v>
      </c>
      <c r="AF15" s="9" t="s">
        <v>78</v>
      </c>
      <c r="AG15" s="9">
        <v>1360</v>
      </c>
      <c r="AH15" s="9">
        <v>240</v>
      </c>
      <c r="AI15" s="9">
        <v>1000</v>
      </c>
      <c r="AJ15" s="9">
        <v>1310</v>
      </c>
      <c r="AK15" s="9" t="s">
        <v>78</v>
      </c>
      <c r="AL15" s="9">
        <v>1585</v>
      </c>
      <c r="AM15" s="9">
        <v>35</v>
      </c>
      <c r="AN15" s="9">
        <v>45</v>
      </c>
      <c r="AO15" s="9">
        <v>50</v>
      </c>
      <c r="AP15" s="9">
        <v>200</v>
      </c>
      <c r="AQ15" s="9">
        <v>280</v>
      </c>
      <c r="AR15" s="9">
        <v>340</v>
      </c>
      <c r="AS15" s="9">
        <v>290</v>
      </c>
      <c r="AT15" s="9">
        <v>290</v>
      </c>
      <c r="AU15" s="9">
        <v>405</v>
      </c>
      <c r="AV15" s="9">
        <v>1050</v>
      </c>
      <c r="AW15" s="9">
        <v>55</v>
      </c>
      <c r="AX15" s="9">
        <v>90</v>
      </c>
      <c r="AY15" s="9">
        <v>465</v>
      </c>
      <c r="AZ15" s="9">
        <v>1455</v>
      </c>
      <c r="BB15" s="9">
        <v>800</v>
      </c>
      <c r="BC15" s="9">
        <v>957</v>
      </c>
      <c r="BD15" s="9">
        <v>1060</v>
      </c>
      <c r="BE15" s="9">
        <v>5</v>
      </c>
      <c r="BF15" s="9">
        <v>1</v>
      </c>
      <c r="BG15" s="9">
        <v>415</v>
      </c>
      <c r="BH15" s="9">
        <v>900</v>
      </c>
      <c r="BI15" s="9">
        <v>900</v>
      </c>
      <c r="BJ15" s="9" t="s">
        <v>78</v>
      </c>
      <c r="BK15" s="9">
        <v>360</v>
      </c>
      <c r="BL15" s="9" t="s">
        <v>78</v>
      </c>
      <c r="BM15" s="9">
        <v>250</v>
      </c>
      <c r="BN15" s="9">
        <v>400</v>
      </c>
      <c r="BO15" s="9">
        <v>348</v>
      </c>
      <c r="BP15" s="9">
        <v>1635</v>
      </c>
      <c r="BQ15" s="9">
        <v>1635</v>
      </c>
      <c r="BR15" s="9">
        <v>170</v>
      </c>
      <c r="BS15" s="9">
        <v>1650</v>
      </c>
      <c r="BT15" s="9">
        <v>1440</v>
      </c>
      <c r="BU15" s="9">
        <v>1750</v>
      </c>
      <c r="BW15" s="9">
        <v>1045</v>
      </c>
      <c r="BX15" s="9">
        <v>1064</v>
      </c>
      <c r="BY15" s="9">
        <v>150</v>
      </c>
      <c r="BZ15" s="9">
        <v>505</v>
      </c>
      <c r="CA15" s="9">
        <v>25</v>
      </c>
      <c r="CB15" s="9">
        <v>1520</v>
      </c>
      <c r="CC15" s="9">
        <v>190</v>
      </c>
      <c r="CD15" s="9">
        <v>180</v>
      </c>
      <c r="CE15" s="9">
        <v>850</v>
      </c>
      <c r="CF15" s="9">
        <v>800</v>
      </c>
      <c r="CG15" s="9">
        <v>654</v>
      </c>
      <c r="CH15" s="9">
        <v>12</v>
      </c>
      <c r="CI15" s="9">
        <v>550</v>
      </c>
      <c r="CJ15" s="9">
        <v>470</v>
      </c>
      <c r="CK15" s="16">
        <v>466</v>
      </c>
      <c r="CL15" s="9">
        <v>550</v>
      </c>
      <c r="CM15" s="9">
        <v>549</v>
      </c>
      <c r="CN15" s="9">
        <v>48</v>
      </c>
      <c r="CO15" s="9">
        <v>380</v>
      </c>
      <c r="CP15" s="9">
        <v>380</v>
      </c>
      <c r="CQ15" s="9">
        <v>1519</v>
      </c>
      <c r="CR15" s="9">
        <v>1473</v>
      </c>
      <c r="CS15" s="9" t="s">
        <v>78</v>
      </c>
      <c r="CT15" s="9">
        <v>9</v>
      </c>
      <c r="CU15" s="9">
        <v>1070</v>
      </c>
      <c r="CV15" s="9">
        <v>0</v>
      </c>
      <c r="CW15" s="9">
        <v>2</v>
      </c>
      <c r="CX15" s="9">
        <v>0</v>
      </c>
      <c r="CY15" s="9">
        <v>1135</v>
      </c>
      <c r="CZ15" s="9">
        <v>1136</v>
      </c>
      <c r="DB15" s="9">
        <v>164</v>
      </c>
      <c r="DC15" s="9" t="s">
        <v>78</v>
      </c>
      <c r="DD15" s="9">
        <v>468</v>
      </c>
      <c r="DE15" s="9" t="s">
        <v>78</v>
      </c>
      <c r="DF15" s="9">
        <v>1260</v>
      </c>
      <c r="DG15" s="9">
        <v>747</v>
      </c>
      <c r="DH15" s="9" t="s">
        <v>78</v>
      </c>
      <c r="DI15" s="9">
        <v>2140</v>
      </c>
      <c r="DJ15" s="9">
        <v>115</v>
      </c>
      <c r="DK15" s="9">
        <v>765</v>
      </c>
      <c r="DL15" s="9">
        <v>375</v>
      </c>
      <c r="DM15" s="9">
        <v>25</v>
      </c>
      <c r="DN15" s="9">
        <v>850</v>
      </c>
      <c r="DO15" s="9">
        <v>375</v>
      </c>
      <c r="DP15" s="9">
        <v>185</v>
      </c>
      <c r="DQ15" s="9">
        <v>30</v>
      </c>
      <c r="DR15" s="9">
        <v>30</v>
      </c>
      <c r="DT15" s="9">
        <v>190</v>
      </c>
      <c r="DU15" s="9">
        <v>1050</v>
      </c>
      <c r="DV15" s="9">
        <v>600</v>
      </c>
      <c r="DW15" s="9">
        <v>1250</v>
      </c>
      <c r="DX15" s="9">
        <v>1400</v>
      </c>
      <c r="DY15" s="9">
        <v>360</v>
      </c>
      <c r="DZ15" s="9">
        <v>15</v>
      </c>
      <c r="EA15" s="9">
        <v>73</v>
      </c>
      <c r="EB15" s="9">
        <v>668</v>
      </c>
      <c r="EC15" s="9" t="s">
        <v>78</v>
      </c>
      <c r="ED15" s="9">
        <v>255</v>
      </c>
      <c r="EE15" s="9">
        <v>255</v>
      </c>
      <c r="EF15" s="9">
        <v>255</v>
      </c>
      <c r="EG15" s="9">
        <v>900</v>
      </c>
      <c r="EH15" s="9">
        <v>510</v>
      </c>
      <c r="EI15" s="9">
        <v>1400</v>
      </c>
      <c r="EJ15" s="9">
        <v>530</v>
      </c>
      <c r="EK15" s="9">
        <v>5</v>
      </c>
      <c r="EL15" s="9">
        <v>320</v>
      </c>
      <c r="EM15" s="3" t="s">
        <v>45</v>
      </c>
      <c r="EN15" s="9">
        <v>240</v>
      </c>
      <c r="EO15" s="9">
        <v>2100</v>
      </c>
      <c r="EQ15" s="9">
        <v>225</v>
      </c>
      <c r="ER15" s="9">
        <v>320</v>
      </c>
      <c r="ES15" s="9">
        <v>700</v>
      </c>
      <c r="ET15" s="9">
        <v>654</v>
      </c>
      <c r="EU15" s="9">
        <v>190</v>
      </c>
      <c r="EV15" s="9">
        <v>350</v>
      </c>
    </row>
    <row r="16" spans="1:165" x14ac:dyDescent="0.25">
      <c r="A16" s="7" t="s">
        <v>21</v>
      </c>
      <c r="B16" s="9" t="s">
        <v>248</v>
      </c>
      <c r="C16" s="9" t="s">
        <v>1145</v>
      </c>
      <c r="D16" s="9" t="s">
        <v>248</v>
      </c>
      <c r="F16" s="9" t="s">
        <v>248</v>
      </c>
      <c r="G16" s="9" t="s">
        <v>248</v>
      </c>
      <c r="H16" s="9" t="s">
        <v>248</v>
      </c>
      <c r="I16" s="9" t="s">
        <v>248</v>
      </c>
      <c r="J16" s="9" t="s">
        <v>1145</v>
      </c>
      <c r="K16" s="9" t="s">
        <v>248</v>
      </c>
      <c r="L16" s="9" t="s">
        <v>248</v>
      </c>
      <c r="M16" s="9" t="s">
        <v>248</v>
      </c>
      <c r="N16" s="9" t="s">
        <v>248</v>
      </c>
      <c r="O16" s="9" t="s">
        <v>248</v>
      </c>
      <c r="P16" s="9" t="s">
        <v>1145</v>
      </c>
      <c r="Q16" s="9" t="s">
        <v>248</v>
      </c>
      <c r="R16" s="9" t="s">
        <v>1145</v>
      </c>
      <c r="S16" s="9" t="s">
        <v>248</v>
      </c>
      <c r="T16" s="9" t="s">
        <v>248</v>
      </c>
      <c r="U16" s="9" t="s">
        <v>1145</v>
      </c>
      <c r="V16" s="9" t="s">
        <v>248</v>
      </c>
      <c r="W16" s="9" t="s">
        <v>1145</v>
      </c>
      <c r="X16" s="9" t="s">
        <v>248</v>
      </c>
      <c r="Y16" s="9" t="s">
        <v>1145</v>
      </c>
      <c r="AA16" s="9" t="s">
        <v>248</v>
      </c>
      <c r="AB16" s="9" t="s">
        <v>248</v>
      </c>
      <c r="AC16" s="9" t="s">
        <v>248</v>
      </c>
      <c r="AD16" s="9" t="s">
        <v>248</v>
      </c>
      <c r="AE16" s="9" t="s">
        <v>248</v>
      </c>
      <c r="AF16" s="9" t="s">
        <v>78</v>
      </c>
      <c r="AG16" s="9" t="s">
        <v>248</v>
      </c>
      <c r="AH16" s="9" t="s">
        <v>248</v>
      </c>
      <c r="AI16" s="9" t="s">
        <v>248</v>
      </c>
      <c r="AJ16" s="9" t="s">
        <v>248</v>
      </c>
      <c r="AK16" s="9" t="s">
        <v>78</v>
      </c>
      <c r="AL16" s="9" t="s">
        <v>248</v>
      </c>
      <c r="AM16" s="9" t="s">
        <v>248</v>
      </c>
      <c r="AN16" s="9" t="s">
        <v>248</v>
      </c>
      <c r="AO16" s="9" t="s">
        <v>248</v>
      </c>
      <c r="AP16" s="9" t="s">
        <v>248</v>
      </c>
      <c r="AQ16" s="9" t="s">
        <v>248</v>
      </c>
      <c r="AR16" s="9" t="s">
        <v>248</v>
      </c>
      <c r="AS16" s="9" t="s">
        <v>248</v>
      </c>
      <c r="AT16" s="9" t="s">
        <v>1281</v>
      </c>
      <c r="AU16" s="9" t="s">
        <v>248</v>
      </c>
      <c r="AV16" s="9" t="s">
        <v>248</v>
      </c>
      <c r="AW16" s="9" t="s">
        <v>248</v>
      </c>
      <c r="AX16" s="9" t="s">
        <v>248</v>
      </c>
      <c r="AY16" s="9" t="s">
        <v>248</v>
      </c>
      <c r="AZ16" s="9" t="s">
        <v>248</v>
      </c>
      <c r="BB16" s="9" t="s">
        <v>248</v>
      </c>
      <c r="BC16" s="9" t="s">
        <v>248</v>
      </c>
      <c r="BD16" s="9" t="s">
        <v>248</v>
      </c>
      <c r="BE16" s="9" t="s">
        <v>248</v>
      </c>
      <c r="BF16" s="9" t="s">
        <v>1145</v>
      </c>
      <c r="BG16" s="9" t="s">
        <v>248</v>
      </c>
      <c r="BH16" s="9" t="s">
        <v>248</v>
      </c>
      <c r="BI16" s="9" t="s">
        <v>248</v>
      </c>
      <c r="BJ16" s="9" t="s">
        <v>78</v>
      </c>
      <c r="BK16" s="9" t="s">
        <v>248</v>
      </c>
      <c r="BL16" s="9" t="s">
        <v>78</v>
      </c>
      <c r="BM16" s="9" t="s">
        <v>248</v>
      </c>
      <c r="BN16" s="9" t="s">
        <v>78</v>
      </c>
      <c r="BO16" s="9" t="s">
        <v>1145</v>
      </c>
      <c r="BP16" s="9" t="s">
        <v>248</v>
      </c>
      <c r="BR16" s="9" t="s">
        <v>248</v>
      </c>
      <c r="BS16" s="9" t="s">
        <v>248</v>
      </c>
      <c r="BT16" s="9" t="s">
        <v>248</v>
      </c>
      <c r="BU16" s="9" t="s">
        <v>248</v>
      </c>
      <c r="BV16" s="9" t="s">
        <v>78</v>
      </c>
      <c r="BW16" s="9" t="s">
        <v>78</v>
      </c>
      <c r="BX16" s="9" t="s">
        <v>1145</v>
      </c>
      <c r="BY16" s="9" t="s">
        <v>248</v>
      </c>
      <c r="BZ16" s="9" t="s">
        <v>248</v>
      </c>
      <c r="CA16" s="9" t="s">
        <v>248</v>
      </c>
      <c r="CC16" s="9" t="s">
        <v>248</v>
      </c>
      <c r="CD16" s="9" t="s">
        <v>1145</v>
      </c>
      <c r="CE16" s="9" t="s">
        <v>248</v>
      </c>
      <c r="CF16" s="9" t="s">
        <v>248</v>
      </c>
      <c r="CG16" s="9" t="s">
        <v>248</v>
      </c>
      <c r="CH16" s="9" t="s">
        <v>248</v>
      </c>
      <c r="CI16" s="9" t="s">
        <v>42</v>
      </c>
      <c r="CJ16" s="9" t="s">
        <v>248</v>
      </c>
      <c r="CK16" s="16" t="s">
        <v>105</v>
      </c>
      <c r="CL16" s="9" t="s">
        <v>248</v>
      </c>
      <c r="CM16" s="9" t="s">
        <v>105</v>
      </c>
      <c r="CN16" s="9" t="s">
        <v>248</v>
      </c>
      <c r="CO16" s="9" t="s">
        <v>276</v>
      </c>
      <c r="CP16" s="9" t="s">
        <v>1286</v>
      </c>
      <c r="CQ16" s="9" t="s">
        <v>248</v>
      </c>
      <c r="CR16" s="9" t="s">
        <v>1145</v>
      </c>
      <c r="CS16" s="9" t="s">
        <v>78</v>
      </c>
      <c r="CT16" s="9" t="s">
        <v>248</v>
      </c>
      <c r="CU16" s="9" t="s">
        <v>248</v>
      </c>
      <c r="CV16" s="9" t="s">
        <v>248</v>
      </c>
      <c r="CW16" s="9" t="s">
        <v>1278</v>
      </c>
      <c r="CX16" s="9" t="s">
        <v>248</v>
      </c>
      <c r="CY16" s="9" t="s">
        <v>248</v>
      </c>
      <c r="CZ16" s="9" t="s">
        <v>105</v>
      </c>
      <c r="DB16" s="9" t="s">
        <v>248</v>
      </c>
      <c r="DC16" s="9" t="s">
        <v>309</v>
      </c>
      <c r="DD16" s="9" t="s">
        <v>248</v>
      </c>
      <c r="DE16" s="9" t="s">
        <v>78</v>
      </c>
      <c r="DF16" s="9" t="s">
        <v>248</v>
      </c>
      <c r="DG16" s="9" t="s">
        <v>248</v>
      </c>
      <c r="DH16" s="9" t="s">
        <v>78</v>
      </c>
      <c r="DI16" s="9" t="s">
        <v>248</v>
      </c>
      <c r="DJ16" s="9" t="s">
        <v>248</v>
      </c>
      <c r="DK16" s="9" t="s">
        <v>248</v>
      </c>
      <c r="DL16" s="9" t="s">
        <v>248</v>
      </c>
      <c r="DM16" s="9" t="s">
        <v>248</v>
      </c>
      <c r="DN16" s="9" t="s">
        <v>248</v>
      </c>
      <c r="DO16" s="9" t="s">
        <v>248</v>
      </c>
      <c r="DP16" s="9" t="s">
        <v>248</v>
      </c>
      <c r="DQ16" s="9" t="s">
        <v>248</v>
      </c>
      <c r="DR16" s="9" t="s">
        <v>248</v>
      </c>
      <c r="DT16" s="9" t="s">
        <v>248</v>
      </c>
      <c r="DU16" s="9" t="s">
        <v>248</v>
      </c>
      <c r="DV16" s="9" t="s">
        <v>248</v>
      </c>
      <c r="DW16" s="9" t="s">
        <v>248</v>
      </c>
      <c r="DX16" s="9" t="s">
        <v>2108</v>
      </c>
      <c r="DY16" s="9" t="s">
        <v>78</v>
      </c>
      <c r="DZ16" s="9" t="s">
        <v>248</v>
      </c>
      <c r="EA16" s="9" t="s">
        <v>248</v>
      </c>
      <c r="EB16" s="9" t="s">
        <v>248</v>
      </c>
      <c r="EC16" s="9" t="s">
        <v>78</v>
      </c>
      <c r="ED16" s="9" t="s">
        <v>248</v>
      </c>
      <c r="EE16" s="9" t="s">
        <v>1095</v>
      </c>
      <c r="EF16" s="9" t="s">
        <v>1098</v>
      </c>
      <c r="EG16" s="9" t="s">
        <v>248</v>
      </c>
      <c r="EH16" s="9" t="s">
        <v>248</v>
      </c>
      <c r="EI16" s="9" t="s">
        <v>248</v>
      </c>
      <c r="EJ16" s="9" t="s">
        <v>248</v>
      </c>
      <c r="EK16" s="9" t="s">
        <v>248</v>
      </c>
      <c r="EL16" s="9" t="s">
        <v>248</v>
      </c>
      <c r="EM16" s="9" t="s">
        <v>46</v>
      </c>
      <c r="EN16" s="9" t="s">
        <v>248</v>
      </c>
      <c r="EO16" s="9" t="s">
        <v>248</v>
      </c>
      <c r="EQ16" s="9" t="s">
        <v>248</v>
      </c>
      <c r="ER16" s="9" t="s">
        <v>248</v>
      </c>
      <c r="ES16" s="9" t="s">
        <v>248</v>
      </c>
      <c r="ET16" s="9" t="s">
        <v>248</v>
      </c>
      <c r="EU16" s="9" t="s">
        <v>1292</v>
      </c>
      <c r="EV16" s="9" t="s">
        <v>248</v>
      </c>
    </row>
    <row r="17" spans="1:165" x14ac:dyDescent="0.25">
      <c r="A17" s="7" t="s">
        <v>22</v>
      </c>
      <c r="B17" s="9" t="s">
        <v>248</v>
      </c>
      <c r="C17" s="9" t="s">
        <v>1145</v>
      </c>
      <c r="D17" s="9" t="s">
        <v>248</v>
      </c>
      <c r="F17" s="9" t="s">
        <v>248</v>
      </c>
      <c r="G17" s="9" t="s">
        <v>248</v>
      </c>
      <c r="H17" s="9" t="s">
        <v>248</v>
      </c>
      <c r="I17" s="9" t="s">
        <v>248</v>
      </c>
      <c r="J17" s="9" t="s">
        <v>1145</v>
      </c>
      <c r="K17" s="9" t="s">
        <v>248</v>
      </c>
      <c r="L17" s="9" t="s">
        <v>248</v>
      </c>
      <c r="M17" s="9" t="s">
        <v>248</v>
      </c>
      <c r="N17" s="9" t="s">
        <v>248</v>
      </c>
      <c r="O17" s="9" t="s">
        <v>248</v>
      </c>
      <c r="P17" s="9" t="s">
        <v>1145</v>
      </c>
      <c r="Q17" s="9" t="s">
        <v>248</v>
      </c>
      <c r="R17" s="9" t="s">
        <v>1145</v>
      </c>
      <c r="S17" s="9" t="s">
        <v>248</v>
      </c>
      <c r="T17" s="9" t="s">
        <v>248</v>
      </c>
      <c r="U17" s="9" t="s">
        <v>1264</v>
      </c>
      <c r="V17" s="9" t="s">
        <v>248</v>
      </c>
      <c r="W17" s="9" t="s">
        <v>1145</v>
      </c>
      <c r="X17" s="9" t="s">
        <v>248</v>
      </c>
      <c r="Y17" s="9" t="s">
        <v>1145</v>
      </c>
      <c r="AA17" s="9" t="s">
        <v>248</v>
      </c>
      <c r="AB17" s="9" t="s">
        <v>248</v>
      </c>
      <c r="AC17" s="9" t="s">
        <v>248</v>
      </c>
      <c r="AD17" s="9" t="s">
        <v>248</v>
      </c>
      <c r="AE17" s="9" t="s">
        <v>248</v>
      </c>
      <c r="AF17" s="9" t="s">
        <v>78</v>
      </c>
      <c r="AG17" s="9" t="s">
        <v>248</v>
      </c>
      <c r="AH17" s="9" t="s">
        <v>248</v>
      </c>
      <c r="AI17" s="9" t="s">
        <v>248</v>
      </c>
      <c r="AJ17" s="9" t="s">
        <v>248</v>
      </c>
      <c r="AK17" s="9" t="s">
        <v>78</v>
      </c>
      <c r="AL17" s="9" t="s">
        <v>248</v>
      </c>
      <c r="AM17" s="9" t="s">
        <v>248</v>
      </c>
      <c r="AN17" s="9" t="s">
        <v>248</v>
      </c>
      <c r="AO17" s="9" t="s">
        <v>248</v>
      </c>
      <c r="AP17" s="9" t="s">
        <v>248</v>
      </c>
      <c r="AQ17" s="9" t="s">
        <v>248</v>
      </c>
      <c r="AR17" s="9" t="s">
        <v>248</v>
      </c>
      <c r="AS17" s="9" t="s">
        <v>248</v>
      </c>
      <c r="AT17" s="9" t="s">
        <v>1281</v>
      </c>
      <c r="AU17" s="9" t="s">
        <v>248</v>
      </c>
      <c r="AV17" s="9" t="s">
        <v>248</v>
      </c>
      <c r="AW17" s="9" t="s">
        <v>248</v>
      </c>
      <c r="AX17" s="9" t="s">
        <v>248</v>
      </c>
      <c r="AY17" s="9" t="s">
        <v>248</v>
      </c>
      <c r="AZ17" s="9" t="s">
        <v>248</v>
      </c>
      <c r="BB17" s="9" t="s">
        <v>248</v>
      </c>
      <c r="BC17" s="9" t="s">
        <v>248</v>
      </c>
      <c r="BD17" s="9" t="s">
        <v>248</v>
      </c>
      <c r="BE17" s="9" t="s">
        <v>248</v>
      </c>
      <c r="BF17" s="9" t="s">
        <v>1145</v>
      </c>
      <c r="BG17" s="9" t="s">
        <v>248</v>
      </c>
      <c r="BH17" s="9" t="s">
        <v>248</v>
      </c>
      <c r="BI17" s="9" t="s">
        <v>248</v>
      </c>
      <c r="BJ17" s="9" t="s">
        <v>78</v>
      </c>
      <c r="BK17" s="9" t="s">
        <v>248</v>
      </c>
      <c r="BL17" s="9" t="s">
        <v>78</v>
      </c>
      <c r="BM17" s="9" t="s">
        <v>248</v>
      </c>
      <c r="BN17" s="9" t="s">
        <v>78</v>
      </c>
      <c r="BO17" s="9" t="s">
        <v>1145</v>
      </c>
      <c r="BP17" s="9" t="s">
        <v>248</v>
      </c>
      <c r="BR17" s="9" t="s">
        <v>248</v>
      </c>
      <c r="BS17" s="9" t="s">
        <v>248</v>
      </c>
      <c r="BT17" s="9" t="s">
        <v>248</v>
      </c>
      <c r="BU17" s="9" t="s">
        <v>248</v>
      </c>
      <c r="BV17" s="9" t="s">
        <v>78</v>
      </c>
      <c r="BW17" s="9" t="s">
        <v>78</v>
      </c>
      <c r="BX17" s="9" t="s">
        <v>1145</v>
      </c>
      <c r="BY17" s="9" t="s">
        <v>248</v>
      </c>
      <c r="BZ17" s="9" t="s">
        <v>248</v>
      </c>
      <c r="CA17" s="9" t="s">
        <v>248</v>
      </c>
      <c r="CC17" s="9" t="s">
        <v>248</v>
      </c>
      <c r="CD17" s="9" t="s">
        <v>1145</v>
      </c>
      <c r="CE17" s="9" t="s">
        <v>248</v>
      </c>
      <c r="CF17" s="9" t="s">
        <v>248</v>
      </c>
      <c r="CG17" s="9" t="s">
        <v>248</v>
      </c>
      <c r="CH17" s="9" t="s">
        <v>248</v>
      </c>
      <c r="CI17" s="9" t="s">
        <v>42</v>
      </c>
      <c r="CJ17" s="9" t="s">
        <v>248</v>
      </c>
      <c r="CK17" s="16" t="s">
        <v>105</v>
      </c>
      <c r="CL17" s="9" t="s">
        <v>248</v>
      </c>
      <c r="CM17" s="9" t="s">
        <v>105</v>
      </c>
      <c r="CN17" s="9" t="s">
        <v>248</v>
      </c>
      <c r="CO17" s="9" t="s">
        <v>276</v>
      </c>
      <c r="CP17" s="9" t="s">
        <v>1286</v>
      </c>
      <c r="CQ17" s="9" t="s">
        <v>248</v>
      </c>
      <c r="CR17" s="9" t="s">
        <v>1145</v>
      </c>
      <c r="CS17" s="9" t="s">
        <v>78</v>
      </c>
      <c r="CT17" s="9" t="s">
        <v>248</v>
      </c>
      <c r="CU17" s="9" t="s">
        <v>248</v>
      </c>
      <c r="CV17" s="9" t="s">
        <v>248</v>
      </c>
      <c r="CW17" s="9" t="s">
        <v>1278</v>
      </c>
      <c r="CX17" s="9" t="s">
        <v>248</v>
      </c>
      <c r="CY17" s="9" t="s">
        <v>248</v>
      </c>
      <c r="CZ17" s="9" t="s">
        <v>105</v>
      </c>
      <c r="DB17" s="9" t="s">
        <v>248</v>
      </c>
      <c r="DC17" s="9" t="s">
        <v>309</v>
      </c>
      <c r="DD17" s="9" t="s">
        <v>248</v>
      </c>
      <c r="DE17" s="9" t="s">
        <v>78</v>
      </c>
      <c r="DF17" s="9" t="s">
        <v>248</v>
      </c>
      <c r="DG17" s="9" t="s">
        <v>248</v>
      </c>
      <c r="DH17" s="9" t="s">
        <v>78</v>
      </c>
      <c r="DI17" s="9" t="s">
        <v>248</v>
      </c>
      <c r="DJ17" s="9" t="s">
        <v>248</v>
      </c>
      <c r="DK17" s="9" t="s">
        <v>248</v>
      </c>
      <c r="DL17" s="9" t="s">
        <v>248</v>
      </c>
      <c r="DM17" s="9" t="s">
        <v>248</v>
      </c>
      <c r="DN17" s="9" t="s">
        <v>248</v>
      </c>
      <c r="DO17" s="9" t="s">
        <v>248</v>
      </c>
      <c r="DP17" s="9" t="s">
        <v>248</v>
      </c>
      <c r="DQ17" s="9" t="s">
        <v>248</v>
      </c>
      <c r="DR17" s="9" t="s">
        <v>248</v>
      </c>
      <c r="DT17" s="9" t="s">
        <v>248</v>
      </c>
      <c r="DU17" s="9" t="s">
        <v>248</v>
      </c>
      <c r="DV17" s="9" t="s">
        <v>248</v>
      </c>
      <c r="DW17" s="9" t="s">
        <v>248</v>
      </c>
      <c r="DX17" s="9" t="s">
        <v>2108</v>
      </c>
      <c r="DY17" s="9" t="s">
        <v>78</v>
      </c>
      <c r="DZ17" s="9" t="s">
        <v>248</v>
      </c>
      <c r="EA17" s="9" t="s">
        <v>248</v>
      </c>
      <c r="EB17" s="9" t="s">
        <v>248</v>
      </c>
      <c r="EC17" s="9" t="s">
        <v>78</v>
      </c>
      <c r="ED17" s="9" t="s">
        <v>248</v>
      </c>
      <c r="EE17" s="9" t="s">
        <v>1096</v>
      </c>
      <c r="EF17" s="9" t="s">
        <v>1099</v>
      </c>
      <c r="EG17" s="9" t="s">
        <v>248</v>
      </c>
      <c r="EH17" s="9" t="s">
        <v>248</v>
      </c>
      <c r="EI17" s="9" t="s">
        <v>248</v>
      </c>
      <c r="EJ17" s="9" t="s">
        <v>248</v>
      </c>
      <c r="EK17" s="9" t="s">
        <v>248</v>
      </c>
      <c r="EL17" s="9" t="s">
        <v>248</v>
      </c>
      <c r="EM17" s="9" t="s">
        <v>46</v>
      </c>
      <c r="EN17" s="9" t="s">
        <v>248</v>
      </c>
      <c r="EO17" s="9" t="s">
        <v>248</v>
      </c>
      <c r="EQ17" s="9" t="s">
        <v>248</v>
      </c>
      <c r="ER17" s="9" t="s">
        <v>248</v>
      </c>
      <c r="ES17" s="9" t="s">
        <v>248</v>
      </c>
      <c r="ET17" s="9" t="s">
        <v>248</v>
      </c>
      <c r="EU17" s="9" t="s">
        <v>1292</v>
      </c>
      <c r="EV17" s="9" t="s">
        <v>248</v>
      </c>
    </row>
    <row r="18" spans="1:165" x14ac:dyDescent="0.25">
      <c r="A18" s="7" t="s">
        <v>220</v>
      </c>
      <c r="Z18" s="9">
        <v>30</v>
      </c>
      <c r="AP18" s="9">
        <v>30</v>
      </c>
      <c r="AQ18" s="9">
        <v>30</v>
      </c>
      <c r="CK18" s="16">
        <v>30</v>
      </c>
      <c r="CM18" s="9">
        <v>30</v>
      </c>
      <c r="CZ18" s="9">
        <v>30</v>
      </c>
      <c r="EB18" s="9">
        <v>30</v>
      </c>
    </row>
    <row r="19" spans="1:165" x14ac:dyDescent="0.25">
      <c r="A19" s="7" t="s">
        <v>221</v>
      </c>
      <c r="Z19" s="9">
        <v>30</v>
      </c>
      <c r="AP19" s="9">
        <v>30</v>
      </c>
      <c r="AQ19" s="9">
        <v>30</v>
      </c>
      <c r="CK19" s="16">
        <v>30</v>
      </c>
      <c r="CM19" s="9">
        <v>30</v>
      </c>
      <c r="CZ19" s="9">
        <v>30</v>
      </c>
      <c r="EB19" s="9">
        <v>30</v>
      </c>
    </row>
    <row r="20" spans="1:165" x14ac:dyDescent="0.25">
      <c r="A20" s="7" t="s">
        <v>53</v>
      </c>
      <c r="B20" s="9">
        <f t="shared" ref="B20:AU20" si="5">50*(B7+(10*B8))</f>
        <v>11250</v>
      </c>
      <c r="C20" s="9">
        <f t="shared" ref="C20:D20" si="6">50*(C7+(10*C8))</f>
        <v>16400</v>
      </c>
      <c r="D20" s="9">
        <f t="shared" si="6"/>
        <v>10900</v>
      </c>
      <c r="F20" s="9">
        <f>50*(F7+(10*F8))</f>
        <v>55050</v>
      </c>
      <c r="G20" s="9">
        <f>50*(G7+(10*G8))</f>
        <v>22050</v>
      </c>
      <c r="H20" s="9">
        <f>50*(H7+(10*H8))</f>
        <v>24300</v>
      </c>
      <c r="I20" s="9">
        <f t="shared" si="5"/>
        <v>26100</v>
      </c>
      <c r="J20" s="9">
        <f t="shared" ref="J20" si="7">50*(J7+(10*J8))</f>
        <v>56350</v>
      </c>
      <c r="K20" s="9">
        <f t="shared" si="5"/>
        <v>28750</v>
      </c>
      <c r="L20" s="9">
        <f t="shared" si="5"/>
        <v>30850</v>
      </c>
      <c r="M20" s="9">
        <f t="shared" si="5"/>
        <v>41200</v>
      </c>
      <c r="N20" s="9">
        <f t="shared" si="5"/>
        <v>41950</v>
      </c>
      <c r="O20" s="9">
        <f t="shared" si="5"/>
        <v>20850</v>
      </c>
      <c r="P20" s="9">
        <f t="shared" ref="P20" si="8">50*(P7+(10*P8))</f>
        <v>29200</v>
      </c>
      <c r="Q20" s="9">
        <f t="shared" si="5"/>
        <v>34400</v>
      </c>
      <c r="R20" s="9">
        <f t="shared" ref="R20" si="9">50*(R7+(10*R8))</f>
        <v>38050</v>
      </c>
      <c r="S20" s="9">
        <f t="shared" si="5"/>
        <v>13700</v>
      </c>
      <c r="T20" s="9">
        <f t="shared" si="5"/>
        <v>25600</v>
      </c>
      <c r="U20" s="9">
        <f t="shared" ref="U20" si="10">50*(U7+(10*U8))</f>
        <v>46300</v>
      </c>
      <c r="V20" s="9">
        <f t="shared" si="5"/>
        <v>40050</v>
      </c>
      <c r="W20" s="9">
        <f t="shared" ref="W20" si="11">50*(W7+(10*W8))</f>
        <v>86350</v>
      </c>
      <c r="X20" s="9">
        <f t="shared" si="5"/>
        <v>69850</v>
      </c>
      <c r="Y20" s="9">
        <f t="shared" ref="Y20:Z20" si="12">50*(Y7+(10*Y8))</f>
        <v>70200</v>
      </c>
      <c r="Z20" s="9">
        <f t="shared" si="12"/>
        <v>86200</v>
      </c>
      <c r="AB20" s="9">
        <f t="shared" si="5"/>
        <v>15000</v>
      </c>
      <c r="AC20" s="9">
        <f t="shared" si="5"/>
        <v>25950</v>
      </c>
      <c r="AD20" s="9">
        <f t="shared" si="5"/>
        <v>24300</v>
      </c>
      <c r="AE20" s="9">
        <f t="shared" si="5"/>
        <v>22500</v>
      </c>
      <c r="AF20" s="9">
        <f t="shared" ref="AF20" si="13">50*(AF7+(10*AF8))</f>
        <v>24700</v>
      </c>
      <c r="AG20" s="9">
        <f t="shared" si="5"/>
        <v>37100</v>
      </c>
      <c r="AH20" s="9">
        <f t="shared" si="5"/>
        <v>20350</v>
      </c>
      <c r="AI20" s="9">
        <f t="shared" si="5"/>
        <v>41250</v>
      </c>
      <c r="AJ20" s="9">
        <f t="shared" si="5"/>
        <v>18300</v>
      </c>
      <c r="AK20" s="9">
        <f t="shared" ref="AK20" si="14">50*(AK7+(10*AK8))</f>
        <v>17500</v>
      </c>
      <c r="AL20" s="9">
        <f t="shared" si="5"/>
        <v>17350</v>
      </c>
      <c r="AM20" s="9">
        <f t="shared" si="5"/>
        <v>17100</v>
      </c>
      <c r="AN20" s="9">
        <f t="shared" si="5"/>
        <v>21400</v>
      </c>
      <c r="AO20" s="9">
        <f t="shared" si="5"/>
        <v>24150</v>
      </c>
      <c r="AP20" s="9">
        <f t="shared" si="5"/>
        <v>33080</v>
      </c>
      <c r="AQ20" s="9">
        <f t="shared" si="5"/>
        <v>61600</v>
      </c>
      <c r="AR20" s="9">
        <f t="shared" si="5"/>
        <v>10850</v>
      </c>
      <c r="AS20" s="9">
        <f t="shared" si="5"/>
        <v>18050</v>
      </c>
      <c r="AT20" s="9">
        <f t="shared" ref="AT20" si="15">50*(AT7+(10*AT8))</f>
        <v>18030</v>
      </c>
      <c r="AU20" s="9">
        <f t="shared" si="5"/>
        <v>20500</v>
      </c>
      <c r="AV20" s="9">
        <f t="shared" ref="AV20:DD20" si="16">50*(AV7+(10*AV8))</f>
        <v>46000</v>
      </c>
      <c r="AW20" s="9">
        <f t="shared" si="16"/>
        <v>19800</v>
      </c>
      <c r="AX20" s="9">
        <f t="shared" si="16"/>
        <v>26700</v>
      </c>
      <c r="AY20" s="9">
        <f t="shared" si="16"/>
        <v>18850</v>
      </c>
      <c r="AZ20" s="9">
        <f t="shared" si="16"/>
        <v>19250</v>
      </c>
      <c r="BB20" s="9">
        <f t="shared" si="16"/>
        <v>32650</v>
      </c>
      <c r="BC20" s="9">
        <f t="shared" ref="BC20" si="17">50*(BC7+(10*BC8))</f>
        <v>7050</v>
      </c>
      <c r="BD20" s="9">
        <f t="shared" ref="BD20" si="18">50*(BD7+(10*BD8))</f>
        <v>12500</v>
      </c>
      <c r="BE20" s="9">
        <f t="shared" si="16"/>
        <v>15750</v>
      </c>
      <c r="BF20" s="9">
        <f t="shared" ref="BF20" si="19">50*(BF7+(10*BF8))</f>
        <v>15750</v>
      </c>
      <c r="BG20" s="9">
        <f t="shared" si="16"/>
        <v>35650</v>
      </c>
      <c r="BH20" s="9">
        <f t="shared" ref="BH20" si="20">50*(BH7+(10*BH8))</f>
        <v>10900</v>
      </c>
      <c r="BJ20" s="9">
        <f t="shared" ref="BJ20" si="21">50*(BJ7+(10*BJ8))</f>
        <v>8900</v>
      </c>
      <c r="BK20" s="9">
        <f t="shared" si="16"/>
        <v>17450</v>
      </c>
      <c r="BL20" s="9">
        <f t="shared" ref="BL20" si="22">50*(BL7+(10*BL8))</f>
        <v>20700</v>
      </c>
      <c r="BM20" s="9">
        <f t="shared" si="16"/>
        <v>19900</v>
      </c>
      <c r="BN20" s="9">
        <f t="shared" ref="BN20:BO20" si="23">50*(BN7+(10*BN8))</f>
        <v>20000</v>
      </c>
      <c r="BO20" s="9">
        <f t="shared" si="23"/>
        <v>18450</v>
      </c>
      <c r="BP20" s="9">
        <f t="shared" si="16"/>
        <v>81600</v>
      </c>
      <c r="BR20" s="9">
        <f t="shared" si="16"/>
        <v>14900</v>
      </c>
      <c r="BS20" s="9">
        <f t="shared" si="16"/>
        <v>41100</v>
      </c>
      <c r="BT20" s="9">
        <f t="shared" si="16"/>
        <v>50650</v>
      </c>
      <c r="BU20" s="9">
        <f t="shared" si="16"/>
        <v>13150</v>
      </c>
      <c r="BV20" s="9">
        <f t="shared" ref="BV20:BW20" si="24">50*(BV7+(10*BV8))</f>
        <v>28450</v>
      </c>
      <c r="BW20" s="9">
        <f t="shared" si="24"/>
        <v>58450</v>
      </c>
      <c r="BX20" s="9">
        <f t="shared" ref="BX20" si="25">50*(BX7+(10*BX8))</f>
        <v>36050</v>
      </c>
      <c r="BY20" s="9">
        <f t="shared" si="16"/>
        <v>33550</v>
      </c>
      <c r="BZ20" s="9">
        <f t="shared" si="16"/>
        <v>34450</v>
      </c>
      <c r="CA20" s="9">
        <f t="shared" si="16"/>
        <v>33950</v>
      </c>
      <c r="CC20" s="9">
        <f t="shared" si="16"/>
        <v>55300</v>
      </c>
      <c r="CD20" s="9">
        <f t="shared" ref="CD20" si="26">50*(CD7+(10*CD8))</f>
        <v>45950</v>
      </c>
      <c r="CE20" s="9">
        <f t="shared" si="16"/>
        <v>48300</v>
      </c>
      <c r="CF20" s="9">
        <f t="shared" si="16"/>
        <v>25250</v>
      </c>
      <c r="CG20" s="9">
        <f t="shared" ref="CG20" si="27">50*(CG7+(10*CG8))</f>
        <v>19500</v>
      </c>
      <c r="CH20" s="9">
        <f t="shared" si="16"/>
        <v>38150</v>
      </c>
      <c r="CJ20" s="9">
        <f t="shared" si="16"/>
        <v>19000</v>
      </c>
      <c r="CK20" s="9">
        <f t="shared" ref="CK20" si="28">50*(CK7+(10*CK8))</f>
        <v>18050</v>
      </c>
      <c r="CL20" s="9">
        <f t="shared" si="16"/>
        <v>36150</v>
      </c>
      <c r="CM20" s="9">
        <f t="shared" ref="CM20" si="29">50*(CM7+(10*CM8))</f>
        <v>35950</v>
      </c>
      <c r="CN20" s="9">
        <f t="shared" si="16"/>
        <v>25050</v>
      </c>
      <c r="CO20" s="9">
        <f t="shared" si="16"/>
        <v>19200</v>
      </c>
      <c r="CP20" s="9">
        <f t="shared" ref="CP20" si="30">50*(CP7+(10*CP8))</f>
        <v>24550</v>
      </c>
      <c r="CQ20" s="9">
        <f t="shared" si="16"/>
        <v>25250</v>
      </c>
      <c r="CR20" s="9">
        <f t="shared" ref="CR20" si="31">50*(CR7+(10*CR8))</f>
        <v>37200</v>
      </c>
      <c r="CS20" s="9">
        <f t="shared" ref="CS20" si="32">50*(CS7+(10*CS8))</f>
        <v>16800</v>
      </c>
      <c r="CT20" s="9">
        <f t="shared" si="16"/>
        <v>23050</v>
      </c>
      <c r="CU20" s="9">
        <f t="shared" si="16"/>
        <v>39000</v>
      </c>
      <c r="CV20" s="9">
        <f t="shared" ref="CV20:CW20" si="33">50*(CV7+(10*CV8))</f>
        <v>33950</v>
      </c>
      <c r="CW20" s="9">
        <f t="shared" si="33"/>
        <v>20150</v>
      </c>
      <c r="CX20" s="9">
        <f t="shared" ref="CX20:DA20" si="34">50*(CX7+(10*CX8))</f>
        <v>18150</v>
      </c>
      <c r="CY20" s="9">
        <f t="shared" si="34"/>
        <v>11450</v>
      </c>
      <c r="CZ20" s="9">
        <f t="shared" ref="CZ20" si="35">50*(CZ7+(10*CZ8))</f>
        <v>11550</v>
      </c>
      <c r="DA20" s="9">
        <f t="shared" si="34"/>
        <v>0</v>
      </c>
      <c r="DB20" s="9">
        <f t="shared" si="16"/>
        <v>51750</v>
      </c>
      <c r="DC20" s="9">
        <f t="shared" si="16"/>
        <v>31100</v>
      </c>
      <c r="DD20" s="9">
        <f t="shared" si="16"/>
        <v>26250</v>
      </c>
      <c r="DE20" s="9">
        <f t="shared" ref="DE20" si="36">50*(DE7+(10*DE8))</f>
        <v>29450</v>
      </c>
      <c r="DF20" s="9">
        <f t="shared" ref="DF20:EV20" si="37">50*(DF7+(10*DF8))</f>
        <v>51200</v>
      </c>
      <c r="DG20" s="9">
        <f t="shared" si="37"/>
        <v>16350</v>
      </c>
      <c r="DH20" s="9">
        <f t="shared" ref="DH20" si="38">50*(DH7+(10*DH8))</f>
        <v>18750</v>
      </c>
      <c r="DI20" s="9">
        <f t="shared" si="37"/>
        <v>30250</v>
      </c>
      <c r="DJ20" s="9">
        <f t="shared" si="37"/>
        <v>28500</v>
      </c>
      <c r="DK20" s="9">
        <f t="shared" ref="DK20" si="39">50*(DK7+(10*DK8))</f>
        <v>6800</v>
      </c>
      <c r="DL20" s="9">
        <f t="shared" si="37"/>
        <v>25050</v>
      </c>
      <c r="DM20" s="9">
        <f t="shared" si="37"/>
        <v>18300</v>
      </c>
      <c r="DN20" s="9">
        <f t="shared" si="37"/>
        <v>45200</v>
      </c>
      <c r="DO20" s="9">
        <f t="shared" si="37"/>
        <v>22900</v>
      </c>
      <c r="DP20" s="9">
        <f t="shared" si="37"/>
        <v>16350</v>
      </c>
      <c r="DQ20" s="9">
        <f t="shared" si="37"/>
        <v>27250</v>
      </c>
      <c r="DR20" s="9">
        <f t="shared" si="37"/>
        <v>34050</v>
      </c>
      <c r="DS20" s="9">
        <f t="shared" ref="DS20:DT20" si="40">50*(DS7+(10*DS8))</f>
        <v>0</v>
      </c>
      <c r="DT20" s="9">
        <f t="shared" si="40"/>
        <v>55300</v>
      </c>
      <c r="DU20" s="9">
        <f t="shared" ref="DU20:DV20" si="41">50*(DU7+(10*DU8))</f>
        <v>12600</v>
      </c>
      <c r="DV20" s="9">
        <f t="shared" si="41"/>
        <v>4700</v>
      </c>
      <c r="DW20" s="9">
        <f t="shared" si="37"/>
        <v>62400</v>
      </c>
      <c r="DX20" s="9">
        <f t="shared" ref="DX20" si="42">50*(DX7+(10*DX8))</f>
        <v>16600</v>
      </c>
      <c r="DY20" s="9">
        <f t="shared" si="37"/>
        <v>16150</v>
      </c>
      <c r="DZ20" s="9">
        <f t="shared" si="37"/>
        <v>44250</v>
      </c>
      <c r="EA20" s="9">
        <f t="shared" si="37"/>
        <v>50300</v>
      </c>
      <c r="EB20" s="9">
        <f t="shared" si="37"/>
        <v>53700</v>
      </c>
      <c r="EC20" s="9">
        <f t="shared" ref="EC20" si="43">50*(EC7+(10*EC8))</f>
        <v>2550</v>
      </c>
      <c r="ED20" s="9">
        <f t="shared" si="37"/>
        <v>12050</v>
      </c>
      <c r="EE20" s="9">
        <f t="shared" ref="EE20:EF20" si="44">50*(EE7+(10*EE8))</f>
        <v>12500</v>
      </c>
      <c r="EF20" s="9">
        <f t="shared" si="44"/>
        <v>11000</v>
      </c>
      <c r="EG20" s="9">
        <f t="shared" ref="EG20" si="45">50*(EG7+(10*EG8))</f>
        <v>7000</v>
      </c>
      <c r="EH20" s="9">
        <f t="shared" si="37"/>
        <v>43950</v>
      </c>
      <c r="EI20" s="9">
        <f t="shared" ref="EI20" si="46">50*(EI7+(10*EI8))</f>
        <v>10950</v>
      </c>
      <c r="EJ20" s="9">
        <f t="shared" si="37"/>
        <v>29900</v>
      </c>
      <c r="EK20" s="9">
        <f t="shared" si="37"/>
        <v>42850</v>
      </c>
      <c r="EL20" s="9">
        <f t="shared" si="37"/>
        <v>29100</v>
      </c>
      <c r="EM20" s="9">
        <f>50*(EM7+(10*EM8))</f>
        <v>48750</v>
      </c>
      <c r="EN20" s="9">
        <f t="shared" si="37"/>
        <v>33550</v>
      </c>
      <c r="EO20" s="9">
        <f t="shared" si="37"/>
        <v>38200</v>
      </c>
      <c r="EQ20" s="9">
        <f t="shared" si="37"/>
        <v>10450</v>
      </c>
      <c r="ER20" s="9">
        <f t="shared" si="37"/>
        <v>15100</v>
      </c>
      <c r="ES20" s="9">
        <f t="shared" ref="ES20" si="47">50*(ES7+(10*ES8))</f>
        <v>6700</v>
      </c>
      <c r="ET20" s="9">
        <f t="shared" si="37"/>
        <v>19500</v>
      </c>
      <c r="EU20" s="9">
        <f t="shared" ref="EU20" si="48">50*(EU7+(10*EU8))</f>
        <v>22000</v>
      </c>
      <c r="EV20" s="9">
        <f t="shared" si="37"/>
        <v>72750</v>
      </c>
      <c r="EW20" s="9">
        <f t="shared" ref="EW20:FI20" si="49">50*(EW7+(10*EW8))</f>
        <v>66900</v>
      </c>
      <c r="EX20" s="9">
        <f t="shared" si="49"/>
        <v>0</v>
      </c>
      <c r="EY20" s="9">
        <f t="shared" si="49"/>
        <v>0</v>
      </c>
      <c r="EZ20" s="9">
        <f t="shared" si="49"/>
        <v>0</v>
      </c>
      <c r="FA20" s="9">
        <f t="shared" si="49"/>
        <v>0</v>
      </c>
      <c r="FB20" s="9">
        <f t="shared" si="49"/>
        <v>0</v>
      </c>
      <c r="FC20" s="9">
        <f t="shared" si="49"/>
        <v>0</v>
      </c>
      <c r="FD20" s="9">
        <f t="shared" si="49"/>
        <v>0</v>
      </c>
      <c r="FE20" s="9">
        <f t="shared" si="49"/>
        <v>0</v>
      </c>
      <c r="FF20" s="9">
        <f t="shared" si="49"/>
        <v>0</v>
      </c>
      <c r="FG20" s="9">
        <f t="shared" si="49"/>
        <v>0</v>
      </c>
      <c r="FH20" s="9">
        <f t="shared" si="49"/>
        <v>0</v>
      </c>
      <c r="FI20" s="9">
        <f t="shared" si="49"/>
        <v>0</v>
      </c>
    </row>
    <row r="21" spans="1:165" x14ac:dyDescent="0.25">
      <c r="A21" s="7" t="s">
        <v>10</v>
      </c>
      <c r="B21" s="9">
        <f t="shared" ref="B21:AU21" si="50">(B9+30)*(B12)</f>
        <v>428.56000000000006</v>
      </c>
      <c r="C21" s="9">
        <f t="shared" ref="C21:D21" si="51">(C9+30)*(C12)</f>
        <v>632.45999999999992</v>
      </c>
      <c r="D21" s="9">
        <f t="shared" si="51"/>
        <v>1154.7250000000001</v>
      </c>
      <c r="F21" s="9">
        <f>(F9+30)*(F12)</f>
        <v>846.72000000000014</v>
      </c>
      <c r="G21" s="9">
        <f>(G9+30)*(G12)</f>
        <v>918.4</v>
      </c>
      <c r="H21" s="9">
        <f>(H9+30)*(H12)</f>
        <v>976.0300000000002</v>
      </c>
      <c r="I21" s="9">
        <f t="shared" si="50"/>
        <v>836.19</v>
      </c>
      <c r="J21" s="9">
        <f t="shared" ref="J21" si="52">(J9+30)*(J12)</f>
        <v>862.19999999999993</v>
      </c>
      <c r="K21" s="9">
        <f t="shared" si="50"/>
        <v>694.98</v>
      </c>
      <c r="L21" s="9">
        <f t="shared" si="50"/>
        <v>737.88</v>
      </c>
      <c r="M21" s="9">
        <f t="shared" si="50"/>
        <v>734.44</v>
      </c>
      <c r="N21" s="9">
        <f t="shared" si="50"/>
        <v>896</v>
      </c>
      <c r="O21" s="9">
        <f t="shared" si="50"/>
        <v>569.55999999999995</v>
      </c>
      <c r="P21" s="9">
        <f t="shared" ref="P21" si="53">(P9+30)*(P12)</f>
        <v>577.16999999999996</v>
      </c>
      <c r="Q21" s="9">
        <f t="shared" si="50"/>
        <v>639.20000000000005</v>
      </c>
      <c r="R21" s="9">
        <f t="shared" ref="R21" si="54">(R9+30)*(R12)</f>
        <v>795.5200000000001</v>
      </c>
      <c r="S21" s="9">
        <f t="shared" si="50"/>
        <v>904.65</v>
      </c>
      <c r="T21" s="9">
        <f t="shared" si="50"/>
        <v>927.68000000000006</v>
      </c>
      <c r="U21" s="9">
        <f t="shared" ref="U21" si="55">(U9+30)*(U12)</f>
        <v>731</v>
      </c>
      <c r="V21" s="9">
        <f t="shared" si="50"/>
        <v>831.74</v>
      </c>
      <c r="W21" s="9">
        <f t="shared" ref="W21" si="56">(W9+30)*(W12)</f>
        <v>822.8</v>
      </c>
      <c r="X21" s="9">
        <f t="shared" si="50"/>
        <v>813.6</v>
      </c>
      <c r="Y21" s="9">
        <f t="shared" ref="Y21:Z21" si="57">(Y9+30)*(Y12)</f>
        <v>804.1099999999999</v>
      </c>
      <c r="Z21" s="9">
        <f t="shared" si="57"/>
        <v>893.76</v>
      </c>
      <c r="AB21" s="9">
        <f t="shared" si="50"/>
        <v>801.78</v>
      </c>
      <c r="AC21" s="9">
        <f t="shared" si="50"/>
        <v>590.40000000000009</v>
      </c>
      <c r="AD21" s="9">
        <f t="shared" si="50"/>
        <v>969.7600000000001</v>
      </c>
      <c r="AE21" s="9">
        <f t="shared" si="50"/>
        <v>670.68000000000006</v>
      </c>
      <c r="AF21" s="9">
        <f t="shared" ref="AF21" si="58">(AF9+30)*(AF12)</f>
        <v>735</v>
      </c>
      <c r="AG21" s="9">
        <f t="shared" si="50"/>
        <v>784.92</v>
      </c>
      <c r="AH21" s="9">
        <f t="shared" si="50"/>
        <v>656.88000000000011</v>
      </c>
      <c r="AI21" s="9">
        <f t="shared" si="50"/>
        <v>829.79</v>
      </c>
      <c r="AJ21" s="9">
        <f t="shared" si="50"/>
        <v>990.08</v>
      </c>
      <c r="AK21" s="9">
        <f t="shared" ref="AK21" si="59">(AK9+30)*(AK12)</f>
        <v>1029</v>
      </c>
      <c r="AL21" s="9">
        <f t="shared" si="50"/>
        <v>997.5</v>
      </c>
      <c r="AM21" s="9">
        <f t="shared" si="50"/>
        <v>627.9</v>
      </c>
      <c r="AN21" s="9">
        <f t="shared" si="50"/>
        <v>507.7399999999999</v>
      </c>
      <c r="AO21" s="9">
        <f t="shared" si="50"/>
        <v>497.12</v>
      </c>
      <c r="AP21" s="9">
        <f t="shared" si="50"/>
        <v>533.36</v>
      </c>
      <c r="AQ21" s="9">
        <f t="shared" si="50"/>
        <v>672.09999999999991</v>
      </c>
      <c r="AR21" s="9">
        <f t="shared" si="50"/>
        <v>823.31</v>
      </c>
      <c r="AS21" s="9">
        <f t="shared" si="50"/>
        <v>642.60000000000014</v>
      </c>
      <c r="AT21" s="9">
        <f t="shared" ref="AT21" si="60">(AT9+30)*(AT12)</f>
        <v>642.60000000000014</v>
      </c>
      <c r="AU21" s="9">
        <f t="shared" si="50"/>
        <v>997.56</v>
      </c>
      <c r="AV21" s="9">
        <f t="shared" ref="AV21:DD21" si="61">(AV9+30)*(AV12)</f>
        <v>777.44000000000017</v>
      </c>
      <c r="AW21" s="9">
        <f t="shared" si="61"/>
        <v>442.7</v>
      </c>
      <c r="AX21" s="9">
        <f t="shared" si="61"/>
        <v>745.93999999999994</v>
      </c>
      <c r="AY21" s="9">
        <f t="shared" si="61"/>
        <v>914.48</v>
      </c>
      <c r="AZ21" s="9">
        <f t="shared" si="61"/>
        <v>997.04000000000008</v>
      </c>
      <c r="BB21" s="9">
        <f t="shared" si="61"/>
        <v>685.43999999999994</v>
      </c>
      <c r="BC21" s="9">
        <f t="shared" ref="BC21" si="62">(BC9+30)*(BC12)</f>
        <v>1279.8599999999999</v>
      </c>
      <c r="BD21" s="9">
        <f t="shared" ref="BD21" si="63">(BD9+30)*(BD12)</f>
        <v>1118.7</v>
      </c>
      <c r="BE21" s="9">
        <f t="shared" si="61"/>
        <v>254.88000000000002</v>
      </c>
      <c r="BF21" s="9">
        <f t="shared" ref="BF21" si="64">(BF9+30)*(BF12)</f>
        <v>448.03999999999996</v>
      </c>
      <c r="BG21" s="9">
        <f t="shared" si="61"/>
        <v>822.16</v>
      </c>
      <c r="BH21" s="9">
        <f t="shared" ref="BH21" si="65">(BH9+30)*(BH12)</f>
        <v>1130</v>
      </c>
      <c r="BJ21" s="9">
        <f t="shared" ref="BJ21" si="66">(BJ9+30)*(BJ12)</f>
        <v>1196</v>
      </c>
      <c r="BK21" s="9">
        <f t="shared" si="61"/>
        <v>931</v>
      </c>
      <c r="BL21" s="9">
        <f t="shared" ref="BL21" si="67">(BL9+30)*(BL12)</f>
        <v>900</v>
      </c>
      <c r="BM21" s="9">
        <f t="shared" si="61"/>
        <v>738.52</v>
      </c>
      <c r="BN21" s="9">
        <f t="shared" ref="BN21:BO21" si="68">(BN9+30)*(BN12)</f>
        <v>667.80000000000007</v>
      </c>
      <c r="BO21" s="9">
        <f t="shared" si="68"/>
        <v>809.2</v>
      </c>
      <c r="BP21" s="9">
        <f t="shared" si="61"/>
        <v>777.1</v>
      </c>
      <c r="BR21" s="9">
        <f t="shared" si="61"/>
        <v>781.56000000000006</v>
      </c>
      <c r="BS21" s="9">
        <f t="shared" si="61"/>
        <v>735</v>
      </c>
      <c r="BT21" s="9">
        <f t="shared" si="61"/>
        <v>714.75999999999988</v>
      </c>
      <c r="BU21" s="9">
        <f t="shared" si="61"/>
        <v>916.69999999999993</v>
      </c>
      <c r="BV21" s="9">
        <f t="shared" ref="BV21:BW21" si="69">(BV9+30)*(BV12)</f>
        <v>748.8</v>
      </c>
      <c r="BW21" s="9">
        <f t="shared" si="69"/>
        <v>906.75</v>
      </c>
      <c r="BX21" s="9">
        <f t="shared" ref="BX21" si="70">(BX9+30)*(BX12)</f>
        <v>923.65</v>
      </c>
      <c r="BY21" s="9">
        <f t="shared" si="61"/>
        <v>867.3</v>
      </c>
      <c r="BZ21" s="9">
        <f t="shared" si="61"/>
        <v>945.45</v>
      </c>
      <c r="CA21" s="9">
        <f t="shared" si="61"/>
        <v>579.59</v>
      </c>
      <c r="CC21" s="9">
        <f t="shared" si="61"/>
        <v>734.16</v>
      </c>
      <c r="CD21" s="9">
        <f t="shared" ref="CD21" si="71">(CD9+30)*(CD12)</f>
        <v>604.79999999999995</v>
      </c>
      <c r="CE21" s="9">
        <f t="shared" si="61"/>
        <v>960.78</v>
      </c>
      <c r="CF21" s="9">
        <f t="shared" si="61"/>
        <v>795.99000000000012</v>
      </c>
      <c r="CG21" s="9">
        <f t="shared" ref="CG21" si="72">(CG9+30)*(CG12)</f>
        <v>783.99999999999989</v>
      </c>
      <c r="CH21" s="9">
        <f t="shared" si="61"/>
        <v>616.62</v>
      </c>
      <c r="CJ21" s="9">
        <f t="shared" si="61"/>
        <v>856.56000000000006</v>
      </c>
      <c r="CK21" s="9">
        <f t="shared" ref="CK21" si="73">(CK9+30)*(CK12)</f>
        <v>863.27</v>
      </c>
      <c r="CL21" s="9">
        <f t="shared" si="61"/>
        <v>752.06999999999994</v>
      </c>
      <c r="CM21" s="9">
        <f t="shared" ref="CM21" si="74">(CM9+30)*(CM12)</f>
        <v>744.18000000000006</v>
      </c>
      <c r="CN21" s="9">
        <f t="shared" si="61"/>
        <v>605.11999999999989</v>
      </c>
      <c r="CO21" s="9">
        <f t="shared" si="61"/>
        <v>722</v>
      </c>
      <c r="CP21" s="9">
        <f t="shared" ref="CP21" si="75">(CP9+30)*(CP12)</f>
        <v>722</v>
      </c>
      <c r="CQ21" s="9">
        <f t="shared" si="61"/>
        <v>845.5</v>
      </c>
      <c r="CR21" s="9">
        <f t="shared" ref="CR21" si="76">(CR9+30)*(CR12)</f>
        <v>926.1</v>
      </c>
      <c r="CS21" s="9">
        <f t="shared" ref="CS21" si="77">(CS9+30)*(CS12)</f>
        <v>1012</v>
      </c>
      <c r="CT21" s="9">
        <f t="shared" si="61"/>
        <v>488.57999999999993</v>
      </c>
      <c r="CU21" s="9">
        <f t="shared" si="61"/>
        <v>810.66</v>
      </c>
      <c r="CV21" s="9">
        <f t="shared" ref="CV21:CW21" si="78">(CV9+30)*(CV12)</f>
        <v>579.59</v>
      </c>
      <c r="CW21" s="9">
        <f t="shared" si="78"/>
        <v>505.62</v>
      </c>
      <c r="CX21" s="9">
        <f t="shared" ref="CX21:DA21" si="79">(CX9+30)*(CX12)</f>
        <v>576</v>
      </c>
      <c r="CY21" s="9">
        <f t="shared" si="79"/>
        <v>1018.44</v>
      </c>
      <c r="CZ21" s="9">
        <f t="shared" ref="CZ21" si="80">(CZ9+30)*(CZ12)</f>
        <v>1011.4600000000002</v>
      </c>
      <c r="DA21" s="9">
        <f t="shared" si="79"/>
        <v>0</v>
      </c>
      <c r="DB21" s="9">
        <f t="shared" si="61"/>
        <v>737.46</v>
      </c>
      <c r="DC21" s="9">
        <f t="shared" si="61"/>
        <v>824.82000000000016</v>
      </c>
      <c r="DD21" s="9">
        <f t="shared" si="61"/>
        <v>772.43999999999994</v>
      </c>
      <c r="DE21" s="9">
        <f t="shared" ref="DE21" si="81">(DE9+30)*(DE12)</f>
        <v>799</v>
      </c>
      <c r="DF21" s="9">
        <f t="shared" ref="DF21:EV21" si="82">(DF9+30)*(DF12)</f>
        <v>871.68</v>
      </c>
      <c r="DG21" s="9">
        <f t="shared" si="82"/>
        <v>933.31</v>
      </c>
      <c r="DH21" s="9">
        <f t="shared" ref="DH21" si="83">(DH9+30)*(DH12)</f>
        <v>828</v>
      </c>
      <c r="DI21" s="9">
        <f t="shared" si="82"/>
        <v>719.58</v>
      </c>
      <c r="DJ21" s="9">
        <f t="shared" si="82"/>
        <v>508.7999999999999</v>
      </c>
      <c r="DK21" s="9">
        <f t="shared" ref="DK21" si="84">(DK9+30)*(DK12)</f>
        <v>1156.5000000000002</v>
      </c>
      <c r="DL21" s="9">
        <f t="shared" si="82"/>
        <v>799.67999999999984</v>
      </c>
      <c r="DM21" s="9">
        <f t="shared" si="82"/>
        <v>494.70000000000005</v>
      </c>
      <c r="DN21" s="9">
        <f t="shared" si="82"/>
        <v>726.63</v>
      </c>
      <c r="DO21" s="9">
        <f t="shared" si="82"/>
        <v>713.71</v>
      </c>
      <c r="DP21" s="9">
        <f t="shared" si="82"/>
        <v>629.19999999999993</v>
      </c>
      <c r="DQ21" s="9">
        <f t="shared" si="82"/>
        <v>753.06</v>
      </c>
      <c r="DR21" s="9">
        <f t="shared" si="82"/>
        <v>705.59999999999991</v>
      </c>
      <c r="DS21" s="9">
        <f t="shared" ref="DS21:DT21" si="85">(DS9+30)*(DS12)</f>
        <v>0</v>
      </c>
      <c r="DT21" s="9">
        <f t="shared" si="85"/>
        <v>734.16</v>
      </c>
      <c r="DU21" s="9">
        <f t="shared" ref="DU21:DV21" si="86">(DU9+30)*(DU12)</f>
        <v>985.88</v>
      </c>
      <c r="DV21" s="9">
        <f t="shared" si="86"/>
        <v>1201.56</v>
      </c>
      <c r="DW21" s="9">
        <f t="shared" si="82"/>
        <v>847.88000000000011</v>
      </c>
      <c r="DX21" s="9">
        <f t="shared" ref="DX21" si="87">(DX9+30)*(DX12)</f>
        <v>726.91</v>
      </c>
      <c r="DY21" s="9">
        <f t="shared" si="82"/>
        <v>697.19999999999993</v>
      </c>
      <c r="DZ21" s="9">
        <f t="shared" si="82"/>
        <v>571.20000000000005</v>
      </c>
      <c r="EA21" s="9">
        <f t="shared" si="82"/>
        <v>478.74000000000007</v>
      </c>
      <c r="EB21" s="9">
        <f t="shared" si="82"/>
        <v>867.42</v>
      </c>
      <c r="EC21" s="9">
        <f t="shared" ref="EC21" si="88">(EC9+30)*(EC12)</f>
        <v>263.5200000000001</v>
      </c>
      <c r="ED21" s="9">
        <f t="shared" si="82"/>
        <v>637.43999999999994</v>
      </c>
      <c r="EE21" s="9">
        <f t="shared" ref="EE21:EF21" si="89">(EE9+30)*(EE12)</f>
        <v>652.38</v>
      </c>
      <c r="EF21" s="9">
        <f t="shared" si="89"/>
        <v>677.16</v>
      </c>
      <c r="EG21" s="9">
        <f t="shared" ref="EG21" si="90">(EG9+30)*(EG12)</f>
        <v>1175.0200000000002</v>
      </c>
      <c r="EH21" s="9">
        <f t="shared" si="82"/>
        <v>896.7600000000001</v>
      </c>
      <c r="EI21" s="9">
        <f t="shared" ref="EI21" si="91">(EI9+30)*(EI12)</f>
        <v>1046.24</v>
      </c>
      <c r="EJ21" s="9">
        <f t="shared" si="82"/>
        <v>788.69999999999993</v>
      </c>
      <c r="EK21" s="9">
        <f t="shared" si="82"/>
        <v>607.32000000000005</v>
      </c>
      <c r="EL21" s="9">
        <f t="shared" si="82"/>
        <v>743.81999999999994</v>
      </c>
      <c r="EM21" s="9">
        <f>(EM9+30)*(EM12)</f>
        <v>694.88</v>
      </c>
      <c r="EN21" s="9">
        <f t="shared" si="82"/>
        <v>968.24</v>
      </c>
      <c r="EO21" s="9">
        <f t="shared" si="82"/>
        <v>777.6</v>
      </c>
      <c r="EQ21" s="9">
        <f t="shared" si="82"/>
        <v>523.95000000000005</v>
      </c>
      <c r="ER21" s="9">
        <f t="shared" si="82"/>
        <v>671.30000000000007</v>
      </c>
      <c r="ES21" s="9">
        <f t="shared" ref="ES21" si="92">(ES9+30)*(ES12)</f>
        <v>1172.1600000000001</v>
      </c>
      <c r="ET21" s="9">
        <f t="shared" si="82"/>
        <v>783.99999999999989</v>
      </c>
      <c r="EU21" s="9">
        <f t="shared" ref="EU21" si="93">(EU9+30)*(EU12)</f>
        <v>833.25</v>
      </c>
      <c r="EV21" s="9">
        <f t="shared" si="82"/>
        <v>734.69999999999993</v>
      </c>
      <c r="EW21" s="9">
        <f t="shared" ref="EW21:FI21" si="94">(EW9+30)*(EW12)</f>
        <v>0</v>
      </c>
      <c r="EX21" s="9">
        <f t="shared" si="94"/>
        <v>0</v>
      </c>
      <c r="EY21" s="9">
        <f t="shared" si="94"/>
        <v>0</v>
      </c>
      <c r="EZ21" s="9">
        <f t="shared" si="94"/>
        <v>0</v>
      </c>
      <c r="FA21" s="9">
        <f t="shared" si="94"/>
        <v>0</v>
      </c>
      <c r="FB21" s="9">
        <f t="shared" si="94"/>
        <v>0</v>
      </c>
      <c r="FC21" s="9">
        <f t="shared" si="94"/>
        <v>0</v>
      </c>
      <c r="FD21" s="9">
        <f t="shared" si="94"/>
        <v>0</v>
      </c>
      <c r="FE21" s="9">
        <f t="shared" si="94"/>
        <v>0</v>
      </c>
      <c r="FF21" s="9">
        <f t="shared" si="94"/>
        <v>0</v>
      </c>
      <c r="FG21" s="9">
        <f t="shared" si="94"/>
        <v>0</v>
      </c>
      <c r="FH21" s="9">
        <f t="shared" si="94"/>
        <v>0</v>
      </c>
      <c r="FI21" s="9">
        <f t="shared" si="94"/>
        <v>0</v>
      </c>
    </row>
    <row r="22" spans="1:165" x14ac:dyDescent="0.25">
      <c r="A22" s="7" t="s">
        <v>11</v>
      </c>
      <c r="B22" s="10">
        <f t="shared" ref="B22:AU22" si="95">B20/B21</f>
        <v>26.25070001866716</v>
      </c>
      <c r="C22" s="10">
        <f t="shared" ref="C22:D22" si="96">C20/C21</f>
        <v>25.930493628055533</v>
      </c>
      <c r="D22" s="10">
        <f t="shared" si="96"/>
        <v>9.4394769317369924</v>
      </c>
      <c r="E22" s="10"/>
      <c r="F22" s="21">
        <f>F20/F21</f>
        <v>65.01558956916098</v>
      </c>
      <c r="G22" s="10">
        <f>G20/G21</f>
        <v>24.009146341463417</v>
      </c>
      <c r="H22" s="10">
        <f>H20/H21</f>
        <v>24.896775713861249</v>
      </c>
      <c r="I22" s="10">
        <f t="shared" si="95"/>
        <v>31.213001829727691</v>
      </c>
      <c r="J22" s="10">
        <f t="shared" ref="J22" si="97">J20/J21</f>
        <v>65.356065877986552</v>
      </c>
      <c r="K22" s="10">
        <f t="shared" si="95"/>
        <v>41.36809692365248</v>
      </c>
      <c r="L22" s="10">
        <f t="shared" si="95"/>
        <v>41.808966227570878</v>
      </c>
      <c r="M22" s="21">
        <f t="shared" si="95"/>
        <v>56.097162463918082</v>
      </c>
      <c r="N22" s="10">
        <f t="shared" si="95"/>
        <v>46.819196428571431</v>
      </c>
      <c r="O22" s="10">
        <f t="shared" si="95"/>
        <v>36.607205562188362</v>
      </c>
      <c r="P22" s="10">
        <f t="shared" ref="P22" si="98">P20/P21</f>
        <v>50.591680094252993</v>
      </c>
      <c r="Q22" s="10">
        <f t="shared" si="95"/>
        <v>53.817271589486857</v>
      </c>
      <c r="R22" s="10">
        <f t="shared" ref="R22" si="99">R20/R21</f>
        <v>47.830349959774736</v>
      </c>
      <c r="S22" s="10">
        <f t="shared" si="95"/>
        <v>15.143978334162384</v>
      </c>
      <c r="T22" s="10">
        <f t="shared" si="95"/>
        <v>27.595722662987235</v>
      </c>
      <c r="U22" s="10">
        <f t="shared" ref="U22" si="100">U20/U21</f>
        <v>63.337893296853622</v>
      </c>
      <c r="V22" s="10">
        <f t="shared" si="95"/>
        <v>48.152066751629114</v>
      </c>
      <c r="W22" s="10">
        <f t="shared" ref="W22" si="101">W20/W21</f>
        <v>104.94652406417113</v>
      </c>
      <c r="X22" s="21">
        <f t="shared" si="95"/>
        <v>85.852999016715827</v>
      </c>
      <c r="Y22" s="21">
        <f t="shared" ref="Y22:Z22" si="102">Y20/Y21</f>
        <v>87.301488602305668</v>
      </c>
      <c r="Z22" s="21">
        <f t="shared" si="102"/>
        <v>96.44647332617258</v>
      </c>
      <c r="AA22" s="21"/>
      <c r="AB22" s="10">
        <f t="shared" si="95"/>
        <v>18.708373868143383</v>
      </c>
      <c r="AC22" s="10">
        <f t="shared" si="95"/>
        <v>43.953252032520318</v>
      </c>
      <c r="AD22" s="10">
        <f t="shared" si="95"/>
        <v>25.057746246493974</v>
      </c>
      <c r="AE22" s="10">
        <f t="shared" si="95"/>
        <v>33.548040794417602</v>
      </c>
      <c r="AF22" s="10">
        <f t="shared" ref="AF22" si="103">AF20/AF21</f>
        <v>33.605442176870746</v>
      </c>
      <c r="AG22" s="10">
        <f t="shared" si="95"/>
        <v>47.265963410283852</v>
      </c>
      <c r="AH22" s="10">
        <f t="shared" si="95"/>
        <v>30.979783217634875</v>
      </c>
      <c r="AI22" s="10">
        <f t="shared" si="95"/>
        <v>49.711372756962611</v>
      </c>
      <c r="AJ22" s="10">
        <f t="shared" si="95"/>
        <v>18.483354880413703</v>
      </c>
      <c r="AK22" s="10">
        <f t="shared" ref="AK22" si="104">AK20/AK21</f>
        <v>17.006802721088434</v>
      </c>
      <c r="AL22" s="10">
        <f t="shared" si="95"/>
        <v>17.393483709273184</v>
      </c>
      <c r="AM22" s="10">
        <f t="shared" si="95"/>
        <v>27.233635929288106</v>
      </c>
      <c r="AN22" s="10">
        <f t="shared" si="95"/>
        <v>42.14755583566393</v>
      </c>
      <c r="AO22" s="10">
        <f t="shared" si="95"/>
        <v>48.579819761828126</v>
      </c>
      <c r="AP22" s="21">
        <f t="shared" si="95"/>
        <v>62.021898905054748</v>
      </c>
      <c r="AQ22" s="21">
        <f t="shared" si="95"/>
        <v>91.653027823240606</v>
      </c>
      <c r="AR22" s="10">
        <f t="shared" si="95"/>
        <v>13.178511131894426</v>
      </c>
      <c r="AS22" s="10">
        <f t="shared" si="95"/>
        <v>28.089013383131025</v>
      </c>
      <c r="AT22" s="10">
        <f t="shared" ref="AT22" si="105">AT20/AT21</f>
        <v>28.057889822595698</v>
      </c>
      <c r="AU22" s="10">
        <f t="shared" si="95"/>
        <v>20.55014234732748</v>
      </c>
      <c r="AV22" s="21">
        <f t="shared" ref="AV22:DD22" si="106">AV20/AV21</f>
        <v>59.168553200246954</v>
      </c>
      <c r="AW22" s="10">
        <f t="shared" si="106"/>
        <v>44.725547775016942</v>
      </c>
      <c r="AX22" s="10">
        <f t="shared" si="106"/>
        <v>35.793763573477761</v>
      </c>
      <c r="AY22" s="10">
        <f t="shared" si="106"/>
        <v>20.612807278453328</v>
      </c>
      <c r="AZ22" s="10">
        <f t="shared" si="106"/>
        <v>19.30714916151809</v>
      </c>
      <c r="BA22" s="10"/>
      <c r="BB22" s="10">
        <f t="shared" si="106"/>
        <v>47.633636788048555</v>
      </c>
      <c r="BC22" s="10">
        <f t="shared" ref="BC22" si="107">BC20/BC21</f>
        <v>5.5084149828887536</v>
      </c>
      <c r="BD22" s="10">
        <f t="shared" ref="BD22" si="108">BD20/BD21</f>
        <v>11.173683740055422</v>
      </c>
      <c r="BE22" s="10">
        <f t="shared" si="106"/>
        <v>61.793785310734457</v>
      </c>
      <c r="BF22" s="10">
        <f t="shared" ref="BF22" si="109">BF20/BF21</f>
        <v>35.153111329345599</v>
      </c>
      <c r="BG22" s="10">
        <f t="shared" si="106"/>
        <v>43.361389510557558</v>
      </c>
      <c r="BH22" s="10">
        <f t="shared" ref="BH22" si="110">BH20/BH21</f>
        <v>9.6460176991150437</v>
      </c>
      <c r="BI22" s="10"/>
      <c r="BJ22" s="10">
        <f t="shared" ref="BJ22" si="111">BJ20/BJ21</f>
        <v>7.4414715719063542</v>
      </c>
      <c r="BK22" s="10">
        <f t="shared" si="106"/>
        <v>18.743286788399569</v>
      </c>
      <c r="BL22" s="10">
        <f t="shared" ref="BL22" si="112">BL20/BL21</f>
        <v>23</v>
      </c>
      <c r="BM22" s="10">
        <f t="shared" si="106"/>
        <v>26.945783458809512</v>
      </c>
      <c r="BN22" s="10">
        <f t="shared" ref="BN22:BO22" si="113">BN20/BN21</f>
        <v>29.949086552860134</v>
      </c>
      <c r="BO22" s="10">
        <f t="shared" si="113"/>
        <v>22.800296589223922</v>
      </c>
      <c r="BP22" s="10">
        <f t="shared" si="106"/>
        <v>105.00579076051987</v>
      </c>
      <c r="BQ22" s="10"/>
      <c r="BR22" s="10">
        <f t="shared" si="106"/>
        <v>19.0644352320999</v>
      </c>
      <c r="BS22" s="21">
        <f t="shared" si="106"/>
        <v>55.918367346938773</v>
      </c>
      <c r="BT22" s="10">
        <f t="shared" si="106"/>
        <v>70.862947003189888</v>
      </c>
      <c r="BU22" s="10">
        <f t="shared" si="106"/>
        <v>14.34493291153049</v>
      </c>
      <c r="BV22" s="10">
        <f t="shared" ref="BV22:BW22" si="114">BV20/BV21</f>
        <v>37.994123931623932</v>
      </c>
      <c r="BW22" s="10">
        <f t="shared" si="114"/>
        <v>64.460987041632208</v>
      </c>
      <c r="BX22" s="10">
        <f t="shared" ref="BX22" si="115">BX20/BX21</f>
        <v>39.029935581659721</v>
      </c>
      <c r="BY22" s="10">
        <f t="shared" si="106"/>
        <v>38.683269918136752</v>
      </c>
      <c r="BZ22" s="10">
        <f t="shared" si="106"/>
        <v>36.437675181130679</v>
      </c>
      <c r="CA22" s="10">
        <f t="shared" si="106"/>
        <v>58.575889853172065</v>
      </c>
      <c r="CB22" s="10"/>
      <c r="CC22" s="10">
        <f t="shared" si="106"/>
        <v>75.324180015255536</v>
      </c>
      <c r="CD22" s="10">
        <f t="shared" ref="CD22" si="116">CD20/CD21</f>
        <v>75.975529100529101</v>
      </c>
      <c r="CE22" s="10">
        <f t="shared" si="106"/>
        <v>50.271654280896776</v>
      </c>
      <c r="CF22" s="10">
        <f t="shared" si="106"/>
        <v>31.721504038995459</v>
      </c>
      <c r="CG22" s="10">
        <f t="shared" ref="CG22" si="117">CG20/CG21</f>
        <v>24.872448979591841</v>
      </c>
      <c r="CH22" s="10">
        <f t="shared" si="106"/>
        <v>61.869546884629109</v>
      </c>
      <c r="CI22" s="10"/>
      <c r="CJ22" s="10">
        <f t="shared" si="106"/>
        <v>22.181750256841319</v>
      </c>
      <c r="CK22" s="10">
        <f t="shared" ref="CK22" si="118">CK20/CK21</f>
        <v>20.908869762646681</v>
      </c>
      <c r="CL22" s="10">
        <f t="shared" si="106"/>
        <v>48.067334157724687</v>
      </c>
      <c r="CM22" s="10">
        <f t="shared" ref="CM22" si="119">CM20/CM21</f>
        <v>48.308205004165657</v>
      </c>
      <c r="CN22" s="10">
        <f t="shared" si="106"/>
        <v>41.396747752511907</v>
      </c>
      <c r="CO22" s="10">
        <f t="shared" si="106"/>
        <v>26.592797783933516</v>
      </c>
      <c r="CP22" s="10">
        <f t="shared" ref="CP22" si="120">CP20/CP21</f>
        <v>34.00277008310249</v>
      </c>
      <c r="CQ22" s="10">
        <f t="shared" si="106"/>
        <v>29.863985807214664</v>
      </c>
      <c r="CR22" s="10">
        <f t="shared" ref="CR22" si="121">CR20/CR21</f>
        <v>40.168448331713634</v>
      </c>
      <c r="CS22" s="10">
        <f t="shared" ref="CS22" si="122">CS20/CS21</f>
        <v>16.600790513833992</v>
      </c>
      <c r="CT22" s="10">
        <f t="shared" si="106"/>
        <v>47.177534897048595</v>
      </c>
      <c r="CU22" s="10">
        <f t="shared" si="106"/>
        <v>48.108948264377176</v>
      </c>
      <c r="CV22" s="10">
        <f t="shared" ref="CV22:CW22" si="123">CV20/CV21</f>
        <v>58.575889853172065</v>
      </c>
      <c r="CW22" s="10">
        <f t="shared" si="123"/>
        <v>39.852062813970967</v>
      </c>
      <c r="CX22" s="10">
        <f t="shared" ref="CX22:DA22" si="124">CX20/CX21</f>
        <v>31.510416666666668</v>
      </c>
      <c r="CY22" s="10">
        <f t="shared" si="124"/>
        <v>11.242684890617021</v>
      </c>
      <c r="CZ22" s="10">
        <f t="shared" ref="CZ22" si="125">CZ20/CZ21</f>
        <v>11.419136693492574</v>
      </c>
      <c r="DA22" s="10" t="e">
        <f t="shared" si="124"/>
        <v>#DIV/0!</v>
      </c>
      <c r="DB22" s="10">
        <f t="shared" si="106"/>
        <v>70.17329753478154</v>
      </c>
      <c r="DC22" s="10">
        <f t="shared" si="106"/>
        <v>37.705196285250111</v>
      </c>
      <c r="DD22" s="10">
        <f t="shared" si="106"/>
        <v>33.983221997825076</v>
      </c>
      <c r="DE22" s="10">
        <f t="shared" ref="DE22" si="126">DE20/DE21</f>
        <v>36.858573216520654</v>
      </c>
      <c r="DF22" s="10">
        <f t="shared" ref="DF22:EV22" si="127">DF20/DF21</f>
        <v>58.737151248164466</v>
      </c>
      <c r="DG22" s="10">
        <f t="shared" si="127"/>
        <v>17.518295100234649</v>
      </c>
      <c r="DH22" s="10">
        <f t="shared" ref="DH22" si="128">DH20/DH21</f>
        <v>22.644927536231883</v>
      </c>
      <c r="DI22" s="10">
        <f t="shared" si="127"/>
        <v>42.038411295477914</v>
      </c>
      <c r="DJ22" s="10">
        <f t="shared" si="127"/>
        <v>56.014150943396238</v>
      </c>
      <c r="DK22" s="10">
        <f t="shared" ref="DK22" si="129">DK20/DK21</f>
        <v>5.8798097708603532</v>
      </c>
      <c r="DL22" s="10">
        <f t="shared" si="127"/>
        <v>31.32503001200481</v>
      </c>
      <c r="DM22" s="10">
        <f t="shared" si="127"/>
        <v>36.992116434202543</v>
      </c>
      <c r="DN22" s="10">
        <f t="shared" si="127"/>
        <v>62.204973645459177</v>
      </c>
      <c r="DO22" s="10">
        <f t="shared" si="127"/>
        <v>32.085861204130531</v>
      </c>
      <c r="DP22" s="10">
        <f t="shared" si="127"/>
        <v>25.985378258105534</v>
      </c>
      <c r="DQ22" s="10">
        <f t="shared" si="127"/>
        <v>36.185695694898151</v>
      </c>
      <c r="DR22" s="10">
        <f t="shared" si="127"/>
        <v>48.256802721088441</v>
      </c>
      <c r="DS22" s="10" t="e">
        <f t="shared" ref="DS22:DT22" si="130">DS20/DS21</f>
        <v>#DIV/0!</v>
      </c>
      <c r="DT22" s="10">
        <f t="shared" si="130"/>
        <v>75.324180015255536</v>
      </c>
      <c r="DU22" s="10">
        <f t="shared" ref="DU22:DV22" si="131">DU20/DU21</f>
        <v>12.780460096563477</v>
      </c>
      <c r="DV22" s="10">
        <f t="shared" si="131"/>
        <v>3.911581610572922</v>
      </c>
      <c r="DW22" s="10">
        <f t="shared" si="127"/>
        <v>73.595320092465911</v>
      </c>
      <c r="DX22" s="10">
        <f t="shared" ref="DX22" si="132">DX20/DX21</f>
        <v>22.836389649337608</v>
      </c>
      <c r="DY22" s="10">
        <f t="shared" si="127"/>
        <v>23.164084911072866</v>
      </c>
      <c r="DZ22" s="10">
        <f t="shared" si="127"/>
        <v>77.468487394957975</v>
      </c>
      <c r="EA22" s="10">
        <f t="shared" si="127"/>
        <v>105.06746877219366</v>
      </c>
      <c r="EB22" s="10">
        <f t="shared" si="127"/>
        <v>61.907726360932422</v>
      </c>
      <c r="EC22" s="10">
        <f t="shared" ref="EC22" si="133">EC20/EC21</f>
        <v>9.6766848816029114</v>
      </c>
      <c r="ED22" s="10">
        <f t="shared" si="127"/>
        <v>18.90373995983936</v>
      </c>
      <c r="EE22" s="10">
        <f t="shared" ref="EE22:EF22" si="134">EE20/EE21</f>
        <v>19.160611913302063</v>
      </c>
      <c r="EF22" s="10">
        <f t="shared" si="134"/>
        <v>16.244314489928527</v>
      </c>
      <c r="EG22" s="10">
        <f t="shared" ref="EG22" si="135">EG20/EG21</f>
        <v>5.9573454068866898</v>
      </c>
      <c r="EH22" s="10">
        <f t="shared" si="127"/>
        <v>49.009768499933088</v>
      </c>
      <c r="EI22" s="10">
        <f t="shared" ref="EI22" si="136">EI20/EI21</f>
        <v>10.466049854717847</v>
      </c>
      <c r="EJ22" s="10">
        <f t="shared" si="127"/>
        <v>37.910485609230385</v>
      </c>
      <c r="EK22" s="10">
        <f t="shared" si="127"/>
        <v>70.555884871237566</v>
      </c>
      <c r="EL22" s="10">
        <f t="shared" si="127"/>
        <v>39.122368314914901</v>
      </c>
      <c r="EM22" s="10">
        <f>EM20/EM21</f>
        <v>70.155998157955324</v>
      </c>
      <c r="EN22" s="10">
        <f t="shared" si="127"/>
        <v>34.650499876063783</v>
      </c>
      <c r="EO22" s="10">
        <f t="shared" si="127"/>
        <v>49.125514403292179</v>
      </c>
      <c r="EP22" s="10"/>
      <c r="EQ22" s="10">
        <f t="shared" si="127"/>
        <v>19.944651207176257</v>
      </c>
      <c r="ER22" s="10">
        <f t="shared" si="127"/>
        <v>22.493669000446893</v>
      </c>
      <c r="ES22" s="10">
        <f t="shared" ref="ES22" si="137">ES20/ES21</f>
        <v>5.7159432159432155</v>
      </c>
      <c r="ET22" s="10">
        <f t="shared" si="127"/>
        <v>24.872448979591841</v>
      </c>
      <c r="EU22" s="10">
        <f t="shared" ref="EU22" si="138">EU20/EU21</f>
        <v>26.402640264026402</v>
      </c>
      <c r="EV22" s="10">
        <f t="shared" si="127"/>
        <v>99.020008166598615</v>
      </c>
      <c r="EW22" s="10" t="e">
        <f t="shared" ref="EW22:FI22" si="139">EW20/EW21</f>
        <v>#DIV/0!</v>
      </c>
      <c r="EX22" s="10" t="e">
        <f t="shared" si="139"/>
        <v>#DIV/0!</v>
      </c>
      <c r="EY22" s="10" t="e">
        <f t="shared" si="139"/>
        <v>#DIV/0!</v>
      </c>
      <c r="EZ22" s="10" t="e">
        <f t="shared" si="139"/>
        <v>#DIV/0!</v>
      </c>
      <c r="FA22" s="10" t="e">
        <f t="shared" si="139"/>
        <v>#DIV/0!</v>
      </c>
      <c r="FB22" s="10" t="e">
        <f t="shared" si="139"/>
        <v>#DIV/0!</v>
      </c>
      <c r="FC22" s="10" t="e">
        <f t="shared" si="139"/>
        <v>#DIV/0!</v>
      </c>
      <c r="FD22" s="10" t="e">
        <f t="shared" si="139"/>
        <v>#DIV/0!</v>
      </c>
      <c r="FE22" s="10" t="e">
        <f t="shared" si="139"/>
        <v>#DIV/0!</v>
      </c>
      <c r="FF22" s="10" t="e">
        <f t="shared" si="139"/>
        <v>#DIV/0!</v>
      </c>
      <c r="FG22" s="10" t="e">
        <f t="shared" si="139"/>
        <v>#DIV/0!</v>
      </c>
      <c r="FH22" s="10" t="e">
        <f t="shared" si="139"/>
        <v>#DIV/0!</v>
      </c>
      <c r="FI22" s="10" t="e">
        <f t="shared" si="139"/>
        <v>#DIV/0!</v>
      </c>
    </row>
    <row r="23" spans="1:165" s="18" customFormat="1" x14ac:dyDescent="0.25">
      <c r="A23" s="8" t="s">
        <v>9</v>
      </c>
      <c r="B23" s="40">
        <f t="shared" ref="B23:AU23" si="140">SQRT(B22)*10</f>
        <v>51.235436973511959</v>
      </c>
      <c r="C23" s="40">
        <f t="shared" ref="C23:D23" si="141">SQRT(C22)*10</f>
        <v>50.921992918635397</v>
      </c>
      <c r="D23" s="40">
        <f t="shared" si="141"/>
        <v>30.723731758588496</v>
      </c>
      <c r="E23" s="40"/>
      <c r="F23" s="40">
        <f>SQRT(F22)*10</f>
        <v>80.63224514371467</v>
      </c>
      <c r="G23" s="40">
        <f>SQRT(G22)*10</f>
        <v>48.999128912117833</v>
      </c>
      <c r="H23" s="40">
        <f>SQRT(H22)*10</f>
        <v>49.896668940783258</v>
      </c>
      <c r="I23" s="40">
        <f t="shared" si="140"/>
        <v>55.868597467385641</v>
      </c>
      <c r="J23" s="40">
        <f t="shared" ref="J23" si="142">SQRT(J22)*10</f>
        <v>80.843098578658243</v>
      </c>
      <c r="K23" s="40">
        <f t="shared" si="140"/>
        <v>64.318035513884041</v>
      </c>
      <c r="L23" s="40">
        <f t="shared" si="140"/>
        <v>64.659853253445348</v>
      </c>
      <c r="M23" s="40">
        <f t="shared" si="140"/>
        <v>74.89803900231172</v>
      </c>
      <c r="N23" s="40">
        <f t="shared" si="140"/>
        <v>68.424554385521162</v>
      </c>
      <c r="O23" s="40">
        <f t="shared" si="140"/>
        <v>60.503888769390983</v>
      </c>
      <c r="P23" s="40">
        <f t="shared" ref="P23" si="143">SQRT(P22)*10</f>
        <v>71.127828656759235</v>
      </c>
      <c r="Q23" s="40">
        <f t="shared" si="140"/>
        <v>73.360255990206895</v>
      </c>
      <c r="R23" s="40">
        <f t="shared" ref="R23" si="144">SQRT(R22)*10</f>
        <v>69.15948955839302</v>
      </c>
      <c r="S23" s="40">
        <f t="shared" si="140"/>
        <v>38.915264786664864</v>
      </c>
      <c r="T23" s="40">
        <f t="shared" si="140"/>
        <v>52.531631102591163</v>
      </c>
      <c r="U23" s="40">
        <f t="shared" ref="U23" si="145">SQRT(U22)*10</f>
        <v>79.585107461668741</v>
      </c>
      <c r="V23" s="40">
        <f t="shared" si="140"/>
        <v>69.39169024575574</v>
      </c>
      <c r="W23" s="40">
        <f t="shared" ref="W23" si="146">SQRT(W22)*10</f>
        <v>102.44341075158087</v>
      </c>
      <c r="X23" s="40">
        <f t="shared" si="140"/>
        <v>92.656893438489419</v>
      </c>
      <c r="Y23" s="40">
        <f t="shared" ref="Y23:Z23" si="147">SQRT(Y22)*10</f>
        <v>93.435265613314158</v>
      </c>
      <c r="Z23" s="40">
        <f t="shared" si="147"/>
        <v>98.207165383271601</v>
      </c>
      <c r="AA23" s="40"/>
      <c r="AB23" s="40">
        <f t="shared" si="140"/>
        <v>43.25317776550456</v>
      </c>
      <c r="AC23" s="40">
        <f t="shared" si="140"/>
        <v>66.297248836222707</v>
      </c>
      <c r="AD23" s="40">
        <f t="shared" si="140"/>
        <v>50.057712938661084</v>
      </c>
      <c r="AE23" s="40">
        <f t="shared" si="140"/>
        <v>57.920670571409651</v>
      </c>
      <c r="AF23" s="40">
        <f t="shared" ref="AF23" si="148">SQRT(AF22)*10</f>
        <v>57.970201118221716</v>
      </c>
      <c r="AG23" s="40">
        <f t="shared" si="140"/>
        <v>68.750246116129546</v>
      </c>
      <c r="AH23" s="40">
        <f t="shared" si="140"/>
        <v>55.659485460822289</v>
      </c>
      <c r="AI23" s="40">
        <f t="shared" si="140"/>
        <v>70.506292454618972</v>
      </c>
      <c r="AJ23" s="40">
        <f t="shared" si="140"/>
        <v>42.992272422394358</v>
      </c>
      <c r="AK23" s="40">
        <f t="shared" ref="AK23" si="149">SQRT(AK22)*10</f>
        <v>41.239304942116128</v>
      </c>
      <c r="AL23" s="40">
        <f t="shared" si="140"/>
        <v>41.70549569214252</v>
      </c>
      <c r="AM23" s="40">
        <f t="shared" si="140"/>
        <v>52.185856253670977</v>
      </c>
      <c r="AN23" s="40">
        <f t="shared" si="140"/>
        <v>64.921148969857228</v>
      </c>
      <c r="AO23" s="40">
        <f t="shared" si="140"/>
        <v>69.699225075913233</v>
      </c>
      <c r="AP23" s="40">
        <f t="shared" si="140"/>
        <v>78.753983331038398</v>
      </c>
      <c r="AQ23" s="40">
        <f t="shared" si="140"/>
        <v>95.735587856993192</v>
      </c>
      <c r="AR23" s="40">
        <f t="shared" si="140"/>
        <v>36.302219122106607</v>
      </c>
      <c r="AS23" s="40">
        <f t="shared" si="140"/>
        <v>52.999069221195789</v>
      </c>
      <c r="AT23" s="40">
        <f t="shared" ref="AT23" si="150">SQRT(AT22)*10</f>
        <v>52.969698717847827</v>
      </c>
      <c r="AU23" s="40">
        <f t="shared" si="140"/>
        <v>45.332264831273854</v>
      </c>
      <c r="AV23" s="40">
        <f t="shared" ref="AV23:DD23" si="151">SQRT(AV22)*10</f>
        <v>76.921098016244514</v>
      </c>
      <c r="AW23" s="40">
        <f t="shared" si="151"/>
        <v>66.877161852920267</v>
      </c>
      <c r="AX23" s="40">
        <f t="shared" si="151"/>
        <v>59.827889460917604</v>
      </c>
      <c r="AY23" s="40">
        <f t="shared" si="151"/>
        <v>45.401329582351799</v>
      </c>
      <c r="AZ23" s="40">
        <f t="shared" si="151"/>
        <v>43.939901185048306</v>
      </c>
      <c r="BA23" s="40"/>
      <c r="BB23" s="40">
        <f t="shared" si="151"/>
        <v>69.017125981924622</v>
      </c>
      <c r="BC23" s="40">
        <f t="shared" ref="BC23" si="152">SQRT(BC22)*10</f>
        <v>23.470012745818345</v>
      </c>
      <c r="BD23" s="40">
        <f t="shared" ref="BD23" si="153">SQRT(BD22)*10</f>
        <v>33.427060505009145</v>
      </c>
      <c r="BE23" s="40">
        <f t="shared" si="151"/>
        <v>78.60902321663491</v>
      </c>
      <c r="BF23" s="40">
        <f t="shared" ref="BF23" si="154">SQRT(BF22)*10</f>
        <v>59.290059309588813</v>
      </c>
      <c r="BG23" s="40">
        <f t="shared" si="151"/>
        <v>65.849365608605183</v>
      </c>
      <c r="BH23" s="40">
        <f t="shared" ref="BH23" si="155">SQRT(BH22)*10</f>
        <v>31.058038732532751</v>
      </c>
      <c r="BI23" s="40"/>
      <c r="BJ23" s="40">
        <f t="shared" ref="BJ23" si="156">SQRT(BJ22)*10</f>
        <v>27.27906078278054</v>
      </c>
      <c r="BK23" s="40">
        <f t="shared" si="151"/>
        <v>43.293517746193331</v>
      </c>
      <c r="BL23" s="40">
        <f t="shared" ref="BL23" si="157">SQRT(BL22)*10</f>
        <v>47.958315233127195</v>
      </c>
      <c r="BM23" s="40">
        <f t="shared" si="151"/>
        <v>51.90932812010719</v>
      </c>
      <c r="BN23" s="40">
        <f t="shared" ref="BN23:BO23" si="158">SQRT(BN22)*10</f>
        <v>54.72575860859321</v>
      </c>
      <c r="BO23" s="40">
        <f t="shared" si="158"/>
        <v>47.749656113132289</v>
      </c>
      <c r="BP23" s="40">
        <f t="shared" si="151"/>
        <v>102.47233322244588</v>
      </c>
      <c r="BQ23" s="40"/>
      <c r="BR23" s="40">
        <f t="shared" si="151"/>
        <v>43.662839156541231</v>
      </c>
      <c r="BS23" s="40">
        <f t="shared" si="151"/>
        <v>74.778584733156578</v>
      </c>
      <c r="BT23" s="40">
        <f t="shared" si="151"/>
        <v>84.180132456055148</v>
      </c>
      <c r="BU23" s="40">
        <f t="shared" si="151"/>
        <v>37.874705162589045</v>
      </c>
      <c r="BV23" s="40">
        <f t="shared" si="151"/>
        <v>61.639373724612042</v>
      </c>
      <c r="BW23" s="40">
        <f t="shared" si="151"/>
        <v>80.287599940234998</v>
      </c>
      <c r="BX23" s="40">
        <f t="shared" ref="BX23" si="159">SQRT(BX22)*10</f>
        <v>62.473943033603796</v>
      </c>
      <c r="BY23" s="40">
        <f t="shared" si="151"/>
        <v>62.195876003266292</v>
      </c>
      <c r="BZ23" s="40">
        <f t="shared" si="151"/>
        <v>60.363627443296252</v>
      </c>
      <c r="CA23" s="40">
        <f t="shared" si="151"/>
        <v>76.534887373780109</v>
      </c>
      <c r="CB23" s="40"/>
      <c r="CC23" s="40">
        <f t="shared" si="151"/>
        <v>86.789503982483694</v>
      </c>
      <c r="CD23" s="40">
        <f t="shared" ref="CD23" si="160">SQRT(CD22)*10</f>
        <v>87.163942717461509</v>
      </c>
      <c r="CE23" s="40">
        <f t="shared" si="151"/>
        <v>70.902506500755507</v>
      </c>
      <c r="CF23" s="40">
        <f t="shared" si="151"/>
        <v>56.321846595255963</v>
      </c>
      <c r="CG23" s="40">
        <f t="shared" ref="CG23" si="161">SQRT(CG22)*10</f>
        <v>49.872285870603363</v>
      </c>
      <c r="CH23" s="40">
        <f t="shared" si="151"/>
        <v>78.657197308720015</v>
      </c>
      <c r="CI23" s="40"/>
      <c r="CJ23" s="40">
        <f t="shared" si="151"/>
        <v>47.097505514455136</v>
      </c>
      <c r="CK23" s="40">
        <f t="shared" ref="CK23" si="162">SQRT(CK22)*10</f>
        <v>45.726217602866171</v>
      </c>
      <c r="CL23" s="40">
        <f t="shared" si="151"/>
        <v>69.330609515368238</v>
      </c>
      <c r="CM23" s="40">
        <f t="shared" ref="CM23" si="163">SQRT(CM22)*10</f>
        <v>69.504104198360594</v>
      </c>
      <c r="CN23" s="40">
        <f t="shared" si="151"/>
        <v>64.340304438595808</v>
      </c>
      <c r="CO23" s="40">
        <f t="shared" si="151"/>
        <v>51.568205111224799</v>
      </c>
      <c r="CP23" s="40">
        <f t="shared" ref="CP23" si="164">SQRT(CP22)*10</f>
        <v>58.311894226737728</v>
      </c>
      <c r="CQ23" s="40">
        <f t="shared" si="151"/>
        <v>54.647951294824097</v>
      </c>
      <c r="CR23" s="40">
        <f t="shared" ref="CR23" si="165">SQRT(CR22)*10</f>
        <v>63.378583395113559</v>
      </c>
      <c r="CS23" s="40">
        <f t="shared" ref="CS23" si="166">SQRT(CS22)*10</f>
        <v>40.744067683325376</v>
      </c>
      <c r="CT23" s="40">
        <f t="shared" si="151"/>
        <v>68.685904592608082</v>
      </c>
      <c r="CU23" s="40">
        <f t="shared" si="151"/>
        <v>69.360614374713535</v>
      </c>
      <c r="CV23" s="40">
        <f t="shared" ref="CV23:CW23" si="167">SQRT(CV22)*10</f>
        <v>76.534887373780109</v>
      </c>
      <c r="CW23" s="40">
        <f t="shared" si="167"/>
        <v>63.12849025120984</v>
      </c>
      <c r="CX23" s="40">
        <f t="shared" ref="CX23:DA23" si="168">SQRT(CX22)*10</f>
        <v>56.134139938781161</v>
      </c>
      <c r="CY23" s="40">
        <f t="shared" si="168"/>
        <v>33.530113168041979</v>
      </c>
      <c r="CZ23" s="40">
        <f t="shared" ref="CZ23" si="169">SQRT(CZ22)*10</f>
        <v>33.79221314665935</v>
      </c>
      <c r="DA23" s="40" t="e">
        <f t="shared" si="168"/>
        <v>#DIV/0!</v>
      </c>
      <c r="DB23" s="40">
        <f t="shared" si="151"/>
        <v>83.769503719898893</v>
      </c>
      <c r="DC23" s="40">
        <f t="shared" si="151"/>
        <v>61.404557066434499</v>
      </c>
      <c r="DD23" s="40">
        <f t="shared" si="151"/>
        <v>58.29513015494954</v>
      </c>
      <c r="DE23" s="40">
        <f t="shared" ref="DE23" si="170">SQRT(DE22)*10</f>
        <v>60.711261901331497</v>
      </c>
      <c r="DF23" s="40">
        <f t="shared" ref="DF23:EV23" si="171">SQRT(DF22)*10</f>
        <v>76.640166523934738</v>
      </c>
      <c r="DG23" s="40">
        <f t="shared" si="171"/>
        <v>41.854862441817495</v>
      </c>
      <c r="DH23" s="40">
        <f t="shared" ref="DH23" si="172">SQRT(DH22)*10</f>
        <v>47.586686726680057</v>
      </c>
      <c r="DI23" s="40">
        <f t="shared" si="171"/>
        <v>64.837035169321183</v>
      </c>
      <c r="DJ23" s="40">
        <f t="shared" si="171"/>
        <v>74.842602135011475</v>
      </c>
      <c r="DK23" s="40">
        <f t="shared" ref="DK23" si="173">SQRT(DK22)*10</f>
        <v>24.24831905691682</v>
      </c>
      <c r="DL23" s="40">
        <f t="shared" si="171"/>
        <v>55.968768087215217</v>
      </c>
      <c r="DM23" s="40">
        <f t="shared" si="171"/>
        <v>60.821144706592413</v>
      </c>
      <c r="DN23" s="40">
        <f t="shared" si="171"/>
        <v>78.870129735825316</v>
      </c>
      <c r="DO23" s="40">
        <f t="shared" si="171"/>
        <v>56.644382955532784</v>
      </c>
      <c r="DP23" s="40">
        <f t="shared" si="171"/>
        <v>50.975855322010574</v>
      </c>
      <c r="DQ23" s="40">
        <f t="shared" si="171"/>
        <v>60.154547371664393</v>
      </c>
      <c r="DR23" s="40">
        <f t="shared" si="171"/>
        <v>69.467116480453143</v>
      </c>
      <c r="DS23" s="40" t="e">
        <f t="shared" ref="DS23:DT23" si="174">SQRT(DS22)*10</f>
        <v>#DIV/0!</v>
      </c>
      <c r="DT23" s="40">
        <f t="shared" si="174"/>
        <v>86.789503982483694</v>
      </c>
      <c r="DU23" s="40">
        <f t="shared" ref="DU23:DV23" si="175">SQRT(DU22)*10</f>
        <v>35.749769365079096</v>
      </c>
      <c r="DV23" s="40">
        <f t="shared" si="175"/>
        <v>19.777718803170707</v>
      </c>
      <c r="DW23" s="40">
        <f t="shared" si="171"/>
        <v>85.787714792076088</v>
      </c>
      <c r="DX23" s="40">
        <f t="shared" ref="DX23" si="176">SQRT(DX22)*10</f>
        <v>47.787435220293645</v>
      </c>
      <c r="DY23" s="40">
        <f t="shared" si="171"/>
        <v>48.129081552708719</v>
      </c>
      <c r="DZ23" s="40">
        <f t="shared" si="171"/>
        <v>88.01618453157235</v>
      </c>
      <c r="EA23" s="40">
        <f t="shared" si="171"/>
        <v>102.50242376265729</v>
      </c>
      <c r="EB23" s="40">
        <f t="shared" si="171"/>
        <v>78.681463103409826</v>
      </c>
      <c r="EC23" s="40">
        <f t="shared" ref="EC23" si="177">SQRT(EC22)*10</f>
        <v>31.107370318949993</v>
      </c>
      <c r="ED23" s="40">
        <f t="shared" si="171"/>
        <v>43.478431388263488</v>
      </c>
      <c r="EE23" s="40">
        <f t="shared" ref="EE23:EF23" si="178">SQRT(EE22)*10</f>
        <v>43.772836226708066</v>
      </c>
      <c r="EF23" s="40">
        <f t="shared" si="178"/>
        <v>40.304236117222871</v>
      </c>
      <c r="EG23" s="40">
        <f t="shared" ref="EG23" si="179">SQRT(EG22)*10</f>
        <v>24.407673807404692</v>
      </c>
      <c r="EH23" s="40">
        <f t="shared" si="171"/>
        <v>70.006977152233262</v>
      </c>
      <c r="EI23" s="40">
        <f t="shared" ref="EI23" si="180">SQRT(EI22)*10</f>
        <v>32.351274866251941</v>
      </c>
      <c r="EJ23" s="40">
        <f t="shared" si="171"/>
        <v>61.571491462551393</v>
      </c>
      <c r="EK23" s="40">
        <f t="shared" si="171"/>
        <v>83.997550482878708</v>
      </c>
      <c r="EL23" s="40">
        <f t="shared" si="171"/>
        <v>62.547876314799773</v>
      </c>
      <c r="EM23" s="40">
        <f>SQRT(EM22)*10</f>
        <v>83.759177501904418</v>
      </c>
      <c r="EN23" s="40">
        <f t="shared" si="171"/>
        <v>58.864675210234346</v>
      </c>
      <c r="EO23" s="40">
        <f t="shared" si="171"/>
        <v>70.089595806576156</v>
      </c>
      <c r="EP23" s="40"/>
      <c r="EQ23" s="40">
        <f t="shared" si="171"/>
        <v>44.659434845479467</v>
      </c>
      <c r="ER23" s="40">
        <f t="shared" si="171"/>
        <v>47.427490973534425</v>
      </c>
      <c r="ES23" s="40">
        <f t="shared" ref="ES23" si="181">SQRT(ES22)*10</f>
        <v>23.908038848770545</v>
      </c>
      <c r="ET23" s="40">
        <f t="shared" si="171"/>
        <v>49.872285870603363</v>
      </c>
      <c r="EU23" s="40">
        <f t="shared" ref="EU23" si="182">SQRT(EU22)*10</f>
        <v>51.383499553870791</v>
      </c>
      <c r="EV23" s="40">
        <f t="shared" si="171"/>
        <v>99.508797684726659</v>
      </c>
      <c r="EW23" s="40" t="e">
        <f t="shared" ref="EW23" si="183">SQRT(EW22)*10</f>
        <v>#DIV/0!</v>
      </c>
      <c r="EX23" s="40" t="e">
        <f t="shared" ref="EX23" si="184">SQRT(EX22)*10</f>
        <v>#DIV/0!</v>
      </c>
      <c r="EY23" s="40" t="e">
        <f t="shared" ref="EY23" si="185">SQRT(EY22)*10</f>
        <v>#DIV/0!</v>
      </c>
      <c r="EZ23" s="40" t="e">
        <f t="shared" ref="EZ23" si="186">SQRT(EZ22)*10</f>
        <v>#DIV/0!</v>
      </c>
      <c r="FA23" s="40" t="e">
        <f t="shared" ref="FA23" si="187">SQRT(FA22)*10</f>
        <v>#DIV/0!</v>
      </c>
      <c r="FB23" s="40" t="e">
        <f t="shared" ref="FB23" si="188">SQRT(FB22)*10</f>
        <v>#DIV/0!</v>
      </c>
      <c r="FC23" s="40" t="e">
        <f t="shared" ref="FC23" si="189">SQRT(FC22)*10</f>
        <v>#DIV/0!</v>
      </c>
      <c r="FD23" s="40" t="e">
        <f t="shared" ref="FD23" si="190">SQRT(FD22)*10</f>
        <v>#DIV/0!</v>
      </c>
      <c r="FE23" s="40" t="e">
        <f t="shared" ref="FE23" si="191">SQRT(FE22)*10</f>
        <v>#DIV/0!</v>
      </c>
      <c r="FF23" s="40" t="e">
        <f t="shared" ref="FF23" si="192">SQRT(FF22)*10</f>
        <v>#DIV/0!</v>
      </c>
      <c r="FG23" s="40" t="e">
        <f t="shared" ref="FG23" si="193">SQRT(FG22)*10</f>
        <v>#DIV/0!</v>
      </c>
      <c r="FH23" s="40" t="e">
        <f t="shared" ref="FH23" si="194">SQRT(FH22)*10</f>
        <v>#DIV/0!</v>
      </c>
      <c r="FI23" s="40" t="e">
        <f t="shared" ref="FI23" si="195">SQRT(FI22)*10</f>
        <v>#DIV/0!</v>
      </c>
    </row>
    <row r="24" spans="1:165" s="3" customFormat="1" ht="25.5" x14ac:dyDescent="0.25">
      <c r="A24" s="12" t="s">
        <v>1939</v>
      </c>
      <c r="B24" s="229" t="s">
        <v>2148</v>
      </c>
      <c r="C24" s="182" t="s">
        <v>1949</v>
      </c>
      <c r="D24" s="116" t="s">
        <v>2186</v>
      </c>
      <c r="E24" s="116"/>
      <c r="F24" s="218" t="s">
        <v>1503</v>
      </c>
      <c r="G24" s="182" t="s">
        <v>1950</v>
      </c>
      <c r="H24" s="182" t="s">
        <v>2187</v>
      </c>
      <c r="I24" s="227" t="s">
        <v>1531</v>
      </c>
      <c r="J24" s="227" t="s">
        <v>1532</v>
      </c>
      <c r="K24" s="219" t="s">
        <v>1530</v>
      </c>
      <c r="L24" s="151" t="s">
        <v>2188</v>
      </c>
      <c r="M24" s="151" t="s">
        <v>2189</v>
      </c>
      <c r="N24" s="219" t="s">
        <v>1533</v>
      </c>
      <c r="O24" s="219" t="s">
        <v>1530</v>
      </c>
      <c r="P24" s="219" t="s">
        <v>1530</v>
      </c>
      <c r="Q24" s="151" t="s">
        <v>2190</v>
      </c>
      <c r="R24" s="219" t="s">
        <v>1533</v>
      </c>
      <c r="S24" s="223" t="s">
        <v>1535</v>
      </c>
      <c r="T24" s="151" t="s">
        <v>2191</v>
      </c>
      <c r="U24" s="218" t="s">
        <v>1503</v>
      </c>
      <c r="V24" s="219" t="s">
        <v>1533</v>
      </c>
      <c r="W24" s="218" t="s">
        <v>1503</v>
      </c>
      <c r="X24" s="218" t="s">
        <v>1503</v>
      </c>
      <c r="Y24" s="218" t="s">
        <v>1503</v>
      </c>
      <c r="Z24" s="218" t="s">
        <v>1536</v>
      </c>
      <c r="AA24" s="14"/>
      <c r="AB24" s="223" t="s">
        <v>1537</v>
      </c>
      <c r="AC24" s="219" t="s">
        <v>1530</v>
      </c>
      <c r="AD24" s="182" t="s">
        <v>2192</v>
      </c>
      <c r="AE24" s="219" t="s">
        <v>1530</v>
      </c>
      <c r="AF24" s="219" t="s">
        <v>1538</v>
      </c>
      <c r="AG24" s="219" t="s">
        <v>1533</v>
      </c>
      <c r="AH24" s="219" t="s">
        <v>1530</v>
      </c>
      <c r="AI24" s="219" t="s">
        <v>1538</v>
      </c>
      <c r="AJ24" s="223" t="s">
        <v>1535</v>
      </c>
      <c r="AK24" s="223" t="s">
        <v>1535</v>
      </c>
      <c r="AL24" s="223" t="s">
        <v>1535</v>
      </c>
      <c r="AM24" s="229" t="s">
        <v>1944</v>
      </c>
      <c r="AN24" s="219" t="s">
        <v>1530</v>
      </c>
      <c r="AO24" s="219" t="s">
        <v>1530</v>
      </c>
      <c r="AP24" s="218" t="s">
        <v>1539</v>
      </c>
      <c r="AQ24" s="218" t="s">
        <v>1539</v>
      </c>
      <c r="AR24" s="223" t="s">
        <v>1537</v>
      </c>
      <c r="AS24" s="182" t="s">
        <v>2193</v>
      </c>
      <c r="AT24" s="182" t="s">
        <v>2193</v>
      </c>
      <c r="AU24" s="223" t="s">
        <v>1535</v>
      </c>
      <c r="AV24" s="218" t="s">
        <v>2225</v>
      </c>
      <c r="AW24" s="219" t="s">
        <v>1541</v>
      </c>
      <c r="AX24" s="219" t="s">
        <v>1538</v>
      </c>
      <c r="AY24" s="223" t="s">
        <v>1535</v>
      </c>
      <c r="AZ24" s="223" t="s">
        <v>1535</v>
      </c>
      <c r="BA24" s="229"/>
      <c r="BB24" s="219" t="s">
        <v>1542</v>
      </c>
      <c r="BC24" s="221" t="s">
        <v>797</v>
      </c>
      <c r="BD24" s="221" t="s">
        <v>2194</v>
      </c>
      <c r="BE24" s="151" t="s">
        <v>2195</v>
      </c>
      <c r="BF24" s="219" t="s">
        <v>1529</v>
      </c>
      <c r="BG24" s="219" t="s">
        <v>1538</v>
      </c>
      <c r="BH24" s="221" t="s">
        <v>2196</v>
      </c>
      <c r="BI24" s="217"/>
      <c r="BJ24" s="221" t="s">
        <v>1543</v>
      </c>
      <c r="BK24" s="223" t="s">
        <v>1535</v>
      </c>
      <c r="BL24" s="3" t="s">
        <v>1544</v>
      </c>
      <c r="BM24" s="229" t="s">
        <v>1944</v>
      </c>
      <c r="BN24" s="14" t="s">
        <v>1947</v>
      </c>
      <c r="BO24" s="182" t="s">
        <v>1951</v>
      </c>
      <c r="BP24" s="191" t="s">
        <v>2197</v>
      </c>
      <c r="BQ24" s="191"/>
      <c r="BR24" s="223" t="s">
        <v>1537</v>
      </c>
      <c r="BS24" s="150" t="s">
        <v>2198</v>
      </c>
      <c r="BT24" s="218" t="s">
        <v>1540</v>
      </c>
      <c r="BU24" s="223" t="s">
        <v>1545</v>
      </c>
      <c r="BV24" s="151" t="s">
        <v>1511</v>
      </c>
      <c r="BW24" s="224" t="s">
        <v>2199</v>
      </c>
      <c r="BX24" s="219" t="s">
        <v>1962</v>
      </c>
      <c r="BY24" s="219" t="s">
        <v>1531</v>
      </c>
      <c r="BZ24" s="219" t="s">
        <v>1531</v>
      </c>
      <c r="CA24" s="218" t="s">
        <v>2200</v>
      </c>
      <c r="CB24" s="218"/>
      <c r="CC24" s="218" t="s">
        <v>1547</v>
      </c>
      <c r="CD24" s="218" t="s">
        <v>1546</v>
      </c>
      <c r="CE24" s="219" t="s">
        <v>1531</v>
      </c>
      <c r="CF24" s="219" t="s">
        <v>1511</v>
      </c>
      <c r="CG24" s="219" t="s">
        <v>2185</v>
      </c>
      <c r="CH24" s="218" t="s">
        <v>1546</v>
      </c>
      <c r="CJ24" s="182" t="s">
        <v>2201</v>
      </c>
      <c r="CK24" s="14"/>
      <c r="CL24" s="219" t="s">
        <v>1511</v>
      </c>
      <c r="CM24" s="229"/>
      <c r="CN24" s="219" t="s">
        <v>1530</v>
      </c>
      <c r="CO24" s="182" t="s">
        <v>2202</v>
      </c>
      <c r="CP24" s="227" t="s">
        <v>1538</v>
      </c>
      <c r="CQ24" s="227" t="s">
        <v>1533</v>
      </c>
      <c r="CR24" s="219" t="s">
        <v>1935</v>
      </c>
      <c r="CS24" s="223" t="s">
        <v>1548</v>
      </c>
      <c r="CT24" s="219" t="s">
        <v>1541</v>
      </c>
      <c r="CU24" s="219" t="s">
        <v>1533</v>
      </c>
      <c r="CV24" s="3" t="s">
        <v>1534</v>
      </c>
      <c r="CW24" s="219" t="s">
        <v>1541</v>
      </c>
      <c r="CX24" s="151" t="s">
        <v>1530</v>
      </c>
      <c r="CY24" s="116" t="s">
        <v>2203</v>
      </c>
      <c r="CZ24" s="14"/>
      <c r="DA24" s="14"/>
      <c r="DB24" s="218" t="s">
        <v>1547</v>
      </c>
      <c r="DC24" s="151" t="s">
        <v>1533</v>
      </c>
      <c r="DD24" s="219" t="s">
        <v>1511</v>
      </c>
      <c r="DE24" s="219" t="s">
        <v>1511</v>
      </c>
      <c r="DF24" s="218" t="s">
        <v>1503</v>
      </c>
      <c r="DG24" s="223" t="s">
        <v>1549</v>
      </c>
      <c r="DH24" s="223" t="s">
        <v>1545</v>
      </c>
      <c r="DI24" s="219" t="s">
        <v>1533</v>
      </c>
      <c r="DJ24" s="217" t="s">
        <v>1955</v>
      </c>
      <c r="DK24" s="221" t="s">
        <v>797</v>
      </c>
      <c r="DL24" s="219" t="s">
        <v>1538</v>
      </c>
      <c r="DM24" s="219" t="s">
        <v>1541</v>
      </c>
      <c r="DN24" s="218" t="s">
        <v>1540</v>
      </c>
      <c r="DO24" s="219" t="s">
        <v>1530</v>
      </c>
      <c r="DP24" s="182" t="s">
        <v>2204</v>
      </c>
      <c r="DQ24" s="219" t="s">
        <v>1538</v>
      </c>
      <c r="DR24" s="219" t="s">
        <v>1530</v>
      </c>
      <c r="DS24" s="229"/>
      <c r="DT24" s="218" t="s">
        <v>1547</v>
      </c>
      <c r="DU24" s="223" t="s">
        <v>1535</v>
      </c>
      <c r="DV24" s="221" t="s">
        <v>2177</v>
      </c>
      <c r="DW24" s="218" t="s">
        <v>1503</v>
      </c>
      <c r="DX24" s="229" t="s">
        <v>2113</v>
      </c>
      <c r="DY24" s="217" t="s">
        <v>1944</v>
      </c>
      <c r="DZ24" s="218" t="s">
        <v>1546</v>
      </c>
      <c r="EA24" s="218" t="s">
        <v>1550</v>
      </c>
      <c r="EB24" s="218" t="s">
        <v>1532</v>
      </c>
      <c r="EC24" s="116" t="s">
        <v>1551</v>
      </c>
      <c r="ED24" s="223" t="s">
        <v>1535</v>
      </c>
      <c r="EE24" s="223" t="s">
        <v>1535</v>
      </c>
      <c r="EF24" s="223" t="s">
        <v>1548</v>
      </c>
      <c r="EG24" s="220" t="s">
        <v>2179</v>
      </c>
      <c r="EH24" s="219" t="s">
        <v>1531</v>
      </c>
      <c r="EI24" s="221" t="s">
        <v>2205</v>
      </c>
      <c r="EJ24" s="219" t="s">
        <v>1538</v>
      </c>
      <c r="EK24" s="218" t="s">
        <v>1546</v>
      </c>
      <c r="EL24" s="219" t="s">
        <v>1538</v>
      </c>
      <c r="EM24" s="150" t="s">
        <v>1552</v>
      </c>
      <c r="EN24" s="219" t="s">
        <v>1531</v>
      </c>
      <c r="EO24" s="227" t="s">
        <v>1533</v>
      </c>
      <c r="EP24" s="227"/>
      <c r="EQ24" s="223" t="s">
        <v>1553</v>
      </c>
      <c r="ER24" s="182" t="s">
        <v>2206</v>
      </c>
      <c r="ES24" s="221" t="s">
        <v>2173</v>
      </c>
      <c r="ET24" s="182" t="s">
        <v>2207</v>
      </c>
      <c r="EU24" s="3" t="s">
        <v>1957</v>
      </c>
      <c r="EV24" s="218" t="s">
        <v>1547</v>
      </c>
    </row>
    <row r="25" spans="1:165" s="16" customFormat="1" ht="33.75" x14ac:dyDescent="0.25">
      <c r="A25" s="63" t="s">
        <v>979</v>
      </c>
      <c r="AT25" s="82" t="s">
        <v>2354</v>
      </c>
      <c r="CP25" s="82" t="s">
        <v>2354</v>
      </c>
      <c r="EC25" s="16" t="s">
        <v>980</v>
      </c>
    </row>
    <row r="26" spans="1:165" x14ac:dyDescent="0.25">
      <c r="A26" s="33" t="s">
        <v>75</v>
      </c>
    </row>
    <row r="27" spans="1:165" s="37" customFormat="1" ht="45" x14ac:dyDescent="0.25">
      <c r="A27" s="33" t="s">
        <v>222</v>
      </c>
      <c r="AT27" s="37" t="s">
        <v>1284</v>
      </c>
      <c r="BN27" s="37" t="s">
        <v>1296</v>
      </c>
      <c r="CK27" s="82"/>
      <c r="CP27" s="37" t="s">
        <v>1284</v>
      </c>
      <c r="CV27" s="37" t="s">
        <v>1091</v>
      </c>
      <c r="CW27" s="37" t="s">
        <v>1279</v>
      </c>
      <c r="CX27" s="37" t="s">
        <v>1089</v>
      </c>
      <c r="EE27" s="37" t="s">
        <v>1100</v>
      </c>
      <c r="EF27" s="37" t="s">
        <v>1100</v>
      </c>
      <c r="EU27" s="37" t="s">
        <v>1296</v>
      </c>
    </row>
    <row r="28" spans="1:165" x14ac:dyDescent="0.25">
      <c r="A28" s="33" t="s">
        <v>795</v>
      </c>
      <c r="X28" s="9" t="s">
        <v>56</v>
      </c>
      <c r="AN28" s="9" t="s">
        <v>63</v>
      </c>
      <c r="AV28" s="9" t="s">
        <v>56</v>
      </c>
      <c r="BI28" s="9" t="s">
        <v>797</v>
      </c>
      <c r="BK28" s="9" t="s">
        <v>61</v>
      </c>
      <c r="BL28" s="9" t="s">
        <v>792</v>
      </c>
      <c r="BS28" s="9" t="s">
        <v>56</v>
      </c>
      <c r="CE28" s="9" t="s">
        <v>63</v>
      </c>
      <c r="CI28" s="9" t="s">
        <v>797</v>
      </c>
      <c r="CQ28" s="9" t="s">
        <v>164</v>
      </c>
      <c r="DF28" s="9" t="s">
        <v>56</v>
      </c>
      <c r="DG28" s="9" t="s">
        <v>164</v>
      </c>
      <c r="DJ28" s="9" t="s">
        <v>56</v>
      </c>
      <c r="DY28" s="9" t="s">
        <v>61</v>
      </c>
      <c r="EO28" s="9" t="s">
        <v>63</v>
      </c>
    </row>
    <row r="29" spans="1:165" x14ac:dyDescent="0.25">
      <c r="A29" s="33" t="s">
        <v>111</v>
      </c>
    </row>
    <row r="30" spans="1:165" x14ac:dyDescent="0.25">
      <c r="A30" s="33" t="s">
        <v>112</v>
      </c>
    </row>
    <row r="31" spans="1:165" x14ac:dyDescent="0.25">
      <c r="A31" s="33"/>
    </row>
    <row r="32" spans="1:165" s="15" customFormat="1" x14ac:dyDescent="0.2">
      <c r="A32" s="13" t="s">
        <v>842</v>
      </c>
      <c r="B32" s="9"/>
      <c r="C32" s="9"/>
      <c r="D32" s="9"/>
      <c r="E32" s="9"/>
      <c r="AT32" s="15" t="s">
        <v>1282</v>
      </c>
      <c r="BN32" s="15" t="s">
        <v>1297</v>
      </c>
      <c r="CK32" s="255" t="s">
        <v>2538</v>
      </c>
      <c r="CM32" s="15" t="s">
        <v>1117</v>
      </c>
      <c r="CP32" s="15" t="s">
        <v>1287</v>
      </c>
      <c r="CV32" s="15">
        <v>5</v>
      </c>
      <c r="CW32" s="15" t="s">
        <v>1289</v>
      </c>
      <c r="CX32" s="15">
        <v>6</v>
      </c>
      <c r="CZ32" s="15">
        <v>12</v>
      </c>
      <c r="EE32" s="15">
        <v>6</v>
      </c>
      <c r="EU32" s="15" t="s">
        <v>1293</v>
      </c>
    </row>
    <row r="33" spans="1:154" s="15" customFormat="1" x14ac:dyDescent="0.2">
      <c r="A33" s="13" t="s">
        <v>843</v>
      </c>
      <c r="B33" s="9"/>
      <c r="C33" s="9"/>
      <c r="D33" s="9"/>
      <c r="E33" s="9"/>
      <c r="AT33" s="15" t="s">
        <v>1283</v>
      </c>
      <c r="BN33" s="15" t="s">
        <v>1298</v>
      </c>
      <c r="CK33" s="255" t="s">
        <v>2431</v>
      </c>
      <c r="CM33" s="15" t="s">
        <v>1113</v>
      </c>
      <c r="CP33" s="15" t="s">
        <v>1288</v>
      </c>
      <c r="CV33" s="15">
        <v>2</v>
      </c>
      <c r="CW33" s="15" t="s">
        <v>1290</v>
      </c>
      <c r="CX33" s="15">
        <v>3</v>
      </c>
      <c r="CZ33" s="15">
        <v>0</v>
      </c>
      <c r="EE33" s="15">
        <v>3</v>
      </c>
      <c r="EU33" s="15" t="s">
        <v>1288</v>
      </c>
    </row>
    <row r="34" spans="1:154" s="15" customFormat="1" x14ac:dyDescent="0.2">
      <c r="A34" s="13"/>
      <c r="B34" s="9"/>
      <c r="C34" s="9"/>
      <c r="D34" s="9"/>
      <c r="E34" s="9"/>
      <c r="CK34" s="255"/>
    </row>
    <row r="35" spans="1:154" x14ac:dyDescent="0.25">
      <c r="A35" s="33" t="s">
        <v>119</v>
      </c>
      <c r="B35" s="21">
        <v>27</v>
      </c>
      <c r="C35" s="21">
        <v>32.5</v>
      </c>
      <c r="D35" s="21">
        <v>42.1</v>
      </c>
      <c r="E35" s="21">
        <v>41.5</v>
      </c>
      <c r="F35" s="21">
        <v>32.9</v>
      </c>
      <c r="G35" s="21">
        <v>32.5</v>
      </c>
      <c r="H35" s="21">
        <v>39.6</v>
      </c>
      <c r="I35" s="21">
        <v>37</v>
      </c>
      <c r="J35" s="21">
        <v>35.299999999999997</v>
      </c>
      <c r="K35" s="21">
        <v>35.9</v>
      </c>
      <c r="L35" s="21">
        <v>35.700000000000003</v>
      </c>
      <c r="M35" s="21">
        <v>30</v>
      </c>
      <c r="N35" s="21">
        <v>34.200000000000003</v>
      </c>
      <c r="O35" s="21">
        <v>28.9</v>
      </c>
      <c r="P35" s="21">
        <v>27.1</v>
      </c>
      <c r="Q35" s="21">
        <v>33.1</v>
      </c>
      <c r="R35" s="21">
        <v>31.9</v>
      </c>
      <c r="S35" s="21">
        <v>41.8</v>
      </c>
      <c r="T35" s="21">
        <v>34.200000000000003</v>
      </c>
      <c r="U35" s="21">
        <v>28.6</v>
      </c>
      <c r="V35" s="21">
        <v>34</v>
      </c>
      <c r="W35" s="21">
        <v>31.5</v>
      </c>
      <c r="X35" s="21">
        <v>32.799999999999997</v>
      </c>
      <c r="Y35" s="21">
        <v>29.5</v>
      </c>
      <c r="Z35" s="21"/>
      <c r="AA35" s="21">
        <v>29.3</v>
      </c>
      <c r="AB35" s="21">
        <v>38.4</v>
      </c>
      <c r="AC35" s="21">
        <v>32.299999999999997</v>
      </c>
      <c r="AD35" s="21"/>
      <c r="AE35" s="21">
        <v>32.200000000000003</v>
      </c>
      <c r="AF35" s="21">
        <v>33</v>
      </c>
      <c r="AG35" s="21">
        <v>31.8</v>
      </c>
      <c r="AH35" s="21">
        <v>33.6</v>
      </c>
      <c r="AI35" s="21">
        <v>36.700000000000003</v>
      </c>
      <c r="AJ35" s="21">
        <v>37.4</v>
      </c>
      <c r="AK35" s="21">
        <v>38</v>
      </c>
      <c r="AL35" s="21">
        <v>35.4</v>
      </c>
      <c r="AM35" s="21">
        <v>33.4</v>
      </c>
      <c r="AN35" s="21">
        <v>27.3</v>
      </c>
      <c r="AO35" s="21">
        <v>26.7</v>
      </c>
      <c r="AP35" s="21">
        <v>27.8</v>
      </c>
      <c r="AQ35" s="21">
        <v>31.5</v>
      </c>
      <c r="AR35" s="21">
        <v>37.9</v>
      </c>
      <c r="AS35" s="21">
        <v>31.6</v>
      </c>
      <c r="AT35" s="9">
        <v>31.6</v>
      </c>
      <c r="AU35" s="9">
        <v>39.799999999999997</v>
      </c>
      <c r="AV35" s="21">
        <v>33</v>
      </c>
      <c r="AW35" s="21">
        <v>27.3</v>
      </c>
      <c r="AX35" s="21">
        <v>36.1</v>
      </c>
      <c r="AY35" s="21">
        <v>39.799999999999997</v>
      </c>
      <c r="AZ35" s="21">
        <v>37.799999999999997</v>
      </c>
      <c r="BA35" s="21">
        <v>35.799999999999997</v>
      </c>
      <c r="BB35" s="21">
        <v>32.1</v>
      </c>
      <c r="BC35" s="21">
        <v>41.5</v>
      </c>
      <c r="BD35" s="21">
        <v>38.799999999999997</v>
      </c>
      <c r="BE35" s="21">
        <v>22.2</v>
      </c>
      <c r="BF35" s="21">
        <v>27.1</v>
      </c>
      <c r="BG35" s="21">
        <v>35.700000000000003</v>
      </c>
      <c r="BH35" s="21">
        <v>43.1</v>
      </c>
      <c r="BI35" s="21"/>
      <c r="BJ35" s="21">
        <v>43</v>
      </c>
      <c r="BK35" s="21">
        <v>37.799999999999997</v>
      </c>
      <c r="BL35" s="21"/>
      <c r="BM35" s="9">
        <v>37.1</v>
      </c>
      <c r="BN35" s="3" t="s">
        <v>45</v>
      </c>
      <c r="BO35" s="9">
        <v>33.700000000000003</v>
      </c>
      <c r="BP35" s="9">
        <v>30.3</v>
      </c>
      <c r="BQ35" s="9">
        <v>30.7</v>
      </c>
      <c r="BR35" s="9">
        <v>36.700000000000003</v>
      </c>
      <c r="BT35" s="9">
        <v>28.9</v>
      </c>
      <c r="BU35" s="21">
        <v>34</v>
      </c>
      <c r="BV35" s="21"/>
      <c r="BW35" s="21">
        <v>35</v>
      </c>
      <c r="BX35" s="21">
        <v>35.1</v>
      </c>
      <c r="BY35" s="21">
        <v>37.6</v>
      </c>
      <c r="BZ35" s="21">
        <v>39.200000000000003</v>
      </c>
      <c r="CA35" s="21">
        <v>31.1</v>
      </c>
      <c r="CB35" s="21">
        <v>27</v>
      </c>
      <c r="CC35" s="21"/>
      <c r="CD35" s="21">
        <v>30</v>
      </c>
      <c r="CE35" s="21">
        <v>39.5</v>
      </c>
      <c r="CF35" s="21">
        <v>34.700000000000003</v>
      </c>
      <c r="CG35" s="21">
        <v>36.6</v>
      </c>
      <c r="CH35" s="21">
        <v>31</v>
      </c>
      <c r="CI35" s="21"/>
      <c r="CJ35" s="21">
        <v>37.9</v>
      </c>
      <c r="CK35" s="256" t="s">
        <v>45</v>
      </c>
      <c r="CL35" s="21">
        <v>33.9</v>
      </c>
      <c r="CM35" s="256" t="s">
        <v>45</v>
      </c>
      <c r="CN35" s="21">
        <v>28.6</v>
      </c>
      <c r="CO35" s="21">
        <v>34.5</v>
      </c>
      <c r="CP35" s="21">
        <v>34.5</v>
      </c>
      <c r="CQ35" s="21">
        <v>33.799999999999997</v>
      </c>
      <c r="CR35" s="21">
        <v>32.9</v>
      </c>
      <c r="CS35" s="21">
        <v>34</v>
      </c>
      <c r="CT35" s="21">
        <v>27.1</v>
      </c>
      <c r="CU35" s="9">
        <v>33.700000000000003</v>
      </c>
      <c r="CW35" s="9">
        <v>28.5</v>
      </c>
      <c r="CY35" s="21">
        <v>39.5</v>
      </c>
      <c r="CZ35" s="21"/>
      <c r="DA35" s="21">
        <v>35</v>
      </c>
      <c r="DB35" s="21">
        <v>36</v>
      </c>
      <c r="DC35" s="21"/>
      <c r="DD35" s="21">
        <v>34.1</v>
      </c>
      <c r="DE35" s="21">
        <v>35</v>
      </c>
      <c r="DF35" s="21">
        <v>33.799999999999997</v>
      </c>
      <c r="DG35" s="21">
        <v>36.799999999999997</v>
      </c>
      <c r="DH35" s="21">
        <v>35</v>
      </c>
      <c r="DI35" s="21">
        <v>27.8</v>
      </c>
      <c r="DJ35" s="21">
        <v>28.4</v>
      </c>
      <c r="DK35" s="21">
        <v>41.8</v>
      </c>
      <c r="DL35" s="21">
        <v>35.200000000000003</v>
      </c>
      <c r="DM35" s="21">
        <v>29.5</v>
      </c>
      <c r="DN35" s="21">
        <v>32.6</v>
      </c>
      <c r="DO35" s="21">
        <v>33.6</v>
      </c>
      <c r="DP35" s="21">
        <v>34.799999999999997</v>
      </c>
      <c r="DQ35" s="21">
        <v>36.4</v>
      </c>
      <c r="DR35" s="21">
        <v>35.6</v>
      </c>
      <c r="DS35" s="21">
        <v>33.200000000000003</v>
      </c>
      <c r="DT35" s="21">
        <v>36</v>
      </c>
      <c r="DU35" s="21">
        <v>42.9</v>
      </c>
      <c r="DV35" s="21">
        <v>43</v>
      </c>
      <c r="DW35" s="21">
        <v>33.9</v>
      </c>
      <c r="DX35" s="214" t="s">
        <v>45</v>
      </c>
      <c r="DY35" s="21">
        <v>35</v>
      </c>
      <c r="DZ35" s="21">
        <v>28.7</v>
      </c>
      <c r="EA35" s="21">
        <v>25.7</v>
      </c>
      <c r="EB35" s="21">
        <v>36.1</v>
      </c>
      <c r="EC35" s="21"/>
      <c r="ED35" s="21">
        <v>35.799999999999997</v>
      </c>
      <c r="EE35" s="21">
        <v>36.299999999999997</v>
      </c>
      <c r="EF35" s="21">
        <v>36.5</v>
      </c>
      <c r="EG35" s="21">
        <v>43.5</v>
      </c>
      <c r="EH35" s="21">
        <v>37.1</v>
      </c>
      <c r="EI35" s="21">
        <v>38.700000000000003</v>
      </c>
      <c r="EJ35" s="21">
        <v>35.1</v>
      </c>
      <c r="EK35" s="21">
        <v>30.7</v>
      </c>
      <c r="EL35" s="21">
        <v>35.799999999999997</v>
      </c>
      <c r="EM35" s="21"/>
      <c r="EN35" s="21">
        <v>39.6</v>
      </c>
      <c r="EO35" s="21">
        <v>29.8</v>
      </c>
      <c r="EP35" s="21">
        <v>29.1</v>
      </c>
      <c r="EQ35" s="21">
        <v>31.2</v>
      </c>
      <c r="ER35" s="21">
        <v>33.9</v>
      </c>
      <c r="ES35" s="21">
        <v>42.8</v>
      </c>
      <c r="ET35" s="21"/>
      <c r="EU35" s="214" t="s">
        <v>45</v>
      </c>
      <c r="EV35" s="21">
        <v>36.4</v>
      </c>
      <c r="EW35" s="21">
        <v>35.9</v>
      </c>
      <c r="EX35" s="21"/>
    </row>
    <row r="36" spans="1:154" x14ac:dyDescent="0.25">
      <c r="A36" s="33" t="s">
        <v>120</v>
      </c>
      <c r="B36" s="21">
        <v>7.3</v>
      </c>
      <c r="C36" s="21">
        <v>9.6</v>
      </c>
      <c r="D36" s="21">
        <v>4.2</v>
      </c>
      <c r="E36" s="21">
        <v>2.2000000000000002</v>
      </c>
      <c r="F36" s="21">
        <v>-1.3</v>
      </c>
      <c r="G36" s="21">
        <v>0.2</v>
      </c>
      <c r="H36" s="21">
        <v>0.1</v>
      </c>
      <c r="I36" s="21">
        <v>5.6</v>
      </c>
      <c r="J36" s="21">
        <v>2.8</v>
      </c>
      <c r="K36" s="21">
        <v>5.0999999999999996</v>
      </c>
      <c r="L36" s="21">
        <v>3.8</v>
      </c>
      <c r="M36" s="21">
        <v>-2.6</v>
      </c>
      <c r="N36" s="21">
        <v>1.9</v>
      </c>
      <c r="O36" s="21">
        <v>9.9</v>
      </c>
      <c r="P36" s="21">
        <v>9.5</v>
      </c>
      <c r="Q36" s="21">
        <v>3.6</v>
      </c>
      <c r="R36" s="21">
        <v>1.5</v>
      </c>
      <c r="S36" s="21">
        <v>1.9</v>
      </c>
      <c r="T36" s="21">
        <v>-3.1</v>
      </c>
      <c r="U36" s="21">
        <v>0.8</v>
      </c>
      <c r="V36" s="21">
        <v>2.2000000000000002</v>
      </c>
      <c r="W36" s="21">
        <v>-0.5</v>
      </c>
      <c r="X36" s="21">
        <v>2.6</v>
      </c>
      <c r="Y36" s="21">
        <v>-1.4</v>
      </c>
      <c r="Z36" s="21"/>
      <c r="AA36" s="21">
        <v>-2.8</v>
      </c>
      <c r="AB36" s="21">
        <v>4.9000000000000004</v>
      </c>
      <c r="AC36" s="21">
        <v>6.7</v>
      </c>
      <c r="AD36" s="21">
        <v>0.1</v>
      </c>
      <c r="AE36" s="21">
        <v>6.3</v>
      </c>
      <c r="AF36" s="21">
        <v>5</v>
      </c>
      <c r="AG36" s="21">
        <v>-0.5</v>
      </c>
      <c r="AH36" s="21">
        <v>4.4000000000000004</v>
      </c>
      <c r="AI36" s="21">
        <v>4.5999999999999996</v>
      </c>
      <c r="AJ36" s="21">
        <v>2.6</v>
      </c>
      <c r="AK36" s="21">
        <v>2</v>
      </c>
      <c r="AL36" s="21">
        <v>1</v>
      </c>
      <c r="AM36" s="21">
        <v>6</v>
      </c>
      <c r="AN36" s="21">
        <v>8.1</v>
      </c>
      <c r="AO36" s="21">
        <v>7.9</v>
      </c>
      <c r="AP36" s="21">
        <v>9.6</v>
      </c>
      <c r="AQ36" s="21">
        <v>5.6</v>
      </c>
      <c r="AR36" s="21">
        <v>3.3</v>
      </c>
      <c r="AS36" s="21">
        <v>4.5999999999999996</v>
      </c>
      <c r="AT36" s="21">
        <v>4.5999999999999996</v>
      </c>
      <c r="AU36" s="21">
        <v>3</v>
      </c>
      <c r="AV36" s="21">
        <v>2.7</v>
      </c>
      <c r="AW36" s="21">
        <v>6.9</v>
      </c>
      <c r="AX36" s="21">
        <v>6.8</v>
      </c>
      <c r="AY36" s="21">
        <v>4.3</v>
      </c>
      <c r="AZ36" s="21">
        <v>1.2</v>
      </c>
      <c r="BA36" s="21">
        <v>1.8</v>
      </c>
      <c r="BB36" s="21">
        <v>2.4</v>
      </c>
      <c r="BC36" s="21">
        <v>7.7</v>
      </c>
      <c r="BD36" s="21">
        <v>1.8</v>
      </c>
      <c r="BE36" s="21">
        <v>9.6999999999999993</v>
      </c>
      <c r="BF36" s="21">
        <v>10.8</v>
      </c>
      <c r="BG36" s="21">
        <v>4.5</v>
      </c>
      <c r="BH36" s="21">
        <v>4.3</v>
      </c>
      <c r="BI36" s="21"/>
      <c r="BJ36" s="21">
        <v>3</v>
      </c>
      <c r="BK36" s="21">
        <v>3.8</v>
      </c>
      <c r="BL36" s="21"/>
      <c r="BM36" s="9">
        <v>6.6</v>
      </c>
      <c r="BN36" s="3" t="s">
        <v>45</v>
      </c>
      <c r="BO36" s="9">
        <v>4.2</v>
      </c>
      <c r="BP36" s="21">
        <v>-4</v>
      </c>
      <c r="BQ36" s="21">
        <v>-4</v>
      </c>
      <c r="BR36" s="21">
        <v>7</v>
      </c>
      <c r="BS36" s="21">
        <v>-7</v>
      </c>
      <c r="BT36" s="21">
        <v>-0.1</v>
      </c>
      <c r="BU36" s="21">
        <v>-0.2</v>
      </c>
      <c r="BV36" s="21"/>
      <c r="BW36" s="21">
        <v>2</v>
      </c>
      <c r="BX36" s="21">
        <v>1.6</v>
      </c>
      <c r="BY36" s="21">
        <v>5.4</v>
      </c>
      <c r="BZ36" s="21">
        <v>4.3</v>
      </c>
      <c r="CA36" s="21">
        <v>5.9</v>
      </c>
      <c r="CB36" s="21">
        <v>1.1000000000000001</v>
      </c>
      <c r="CC36" s="21">
        <v>4</v>
      </c>
      <c r="CD36" s="21">
        <v>9.1</v>
      </c>
      <c r="CE36" s="21">
        <v>1.5</v>
      </c>
      <c r="CF36" s="21">
        <v>3.8</v>
      </c>
      <c r="CG36" s="21">
        <v>4.4000000000000004</v>
      </c>
      <c r="CH36" s="21">
        <v>6</v>
      </c>
      <c r="CI36" s="21"/>
      <c r="CJ36" s="21">
        <v>5.0999999999999996</v>
      </c>
      <c r="CK36" s="256" t="s">
        <v>45</v>
      </c>
      <c r="CL36" s="21">
        <v>4.9000000000000004</v>
      </c>
      <c r="CM36" s="256" t="s">
        <v>45</v>
      </c>
      <c r="CN36" s="21">
        <v>9.8000000000000007</v>
      </c>
      <c r="CO36" s="21">
        <v>4.5999999999999996</v>
      </c>
      <c r="CP36" s="21">
        <v>4.5999999999999996</v>
      </c>
      <c r="CQ36" s="21">
        <v>0.2</v>
      </c>
      <c r="CR36" s="21">
        <v>-0.9</v>
      </c>
      <c r="CS36" s="21">
        <v>-3</v>
      </c>
      <c r="CT36" s="21">
        <v>8.1999999999999993</v>
      </c>
      <c r="CU36" s="9">
        <v>3.2</v>
      </c>
      <c r="CW36" s="9">
        <v>9.5</v>
      </c>
      <c r="CY36" s="21">
        <v>1.4</v>
      </c>
      <c r="CZ36" s="21"/>
      <c r="DA36" s="21">
        <v>3.8</v>
      </c>
      <c r="DB36" s="21">
        <v>5.3</v>
      </c>
      <c r="DC36" s="21"/>
      <c r="DD36" s="21">
        <v>4</v>
      </c>
      <c r="DE36" s="21">
        <v>4</v>
      </c>
      <c r="DF36" s="21">
        <v>3.2</v>
      </c>
      <c r="DG36" s="21">
        <v>-1.9</v>
      </c>
      <c r="DH36" s="21">
        <v>-3</v>
      </c>
      <c r="DI36" s="21">
        <v>-4</v>
      </c>
      <c r="DJ36" s="21">
        <v>8.1</v>
      </c>
      <c r="DK36" s="21">
        <v>3.9</v>
      </c>
      <c r="DL36" s="21">
        <v>3.5</v>
      </c>
      <c r="DM36" s="21">
        <v>8.4</v>
      </c>
      <c r="DN36" s="21">
        <v>3.2</v>
      </c>
      <c r="DO36" s="21">
        <v>4.4000000000000004</v>
      </c>
      <c r="DP36" s="21">
        <v>5.4</v>
      </c>
      <c r="DQ36" s="21">
        <v>4.5999999999999996</v>
      </c>
      <c r="DR36" s="21">
        <v>5.7</v>
      </c>
      <c r="DS36" s="21">
        <v>5.4</v>
      </c>
      <c r="DT36" s="21">
        <v>4</v>
      </c>
      <c r="DU36" s="21">
        <v>2.8</v>
      </c>
      <c r="DV36" s="21">
        <v>4.5999999999999996</v>
      </c>
      <c r="DW36" s="21">
        <v>2</v>
      </c>
      <c r="DX36" s="214" t="s">
        <v>45</v>
      </c>
      <c r="DY36" s="21">
        <v>6.6</v>
      </c>
      <c r="DZ36" s="21">
        <v>8.1</v>
      </c>
      <c r="EA36" s="21">
        <v>9.9</v>
      </c>
      <c r="EB36" s="21">
        <v>5.5</v>
      </c>
      <c r="EC36" s="21"/>
      <c r="ED36" s="21">
        <v>5.5</v>
      </c>
      <c r="EE36" s="21">
        <v>5.0999999999999996</v>
      </c>
      <c r="EF36" s="21">
        <v>7.7</v>
      </c>
      <c r="EG36" s="21">
        <v>6.7</v>
      </c>
      <c r="EH36" s="21">
        <v>4.2</v>
      </c>
      <c r="EI36" s="21">
        <v>3.3</v>
      </c>
      <c r="EJ36" s="21">
        <v>4.5</v>
      </c>
      <c r="EK36" s="21">
        <v>8</v>
      </c>
      <c r="EL36" s="21">
        <v>5.4</v>
      </c>
      <c r="EM36" s="21"/>
      <c r="EN36" s="21">
        <v>5</v>
      </c>
      <c r="EO36" s="21">
        <v>2.4</v>
      </c>
      <c r="EP36" s="21">
        <v>-1.4</v>
      </c>
      <c r="EQ36" s="21">
        <v>7.3</v>
      </c>
      <c r="ER36" s="21">
        <v>7.8</v>
      </c>
      <c r="ES36" s="21">
        <v>4.3</v>
      </c>
      <c r="ET36" s="21">
        <v>4.4000000000000004</v>
      </c>
      <c r="EU36" s="214" t="s">
        <v>45</v>
      </c>
      <c r="EV36" s="21">
        <v>4</v>
      </c>
      <c r="EW36" s="21">
        <v>4.4000000000000004</v>
      </c>
      <c r="EX36" s="21"/>
    </row>
    <row r="37" spans="1:154" x14ac:dyDescent="0.25">
      <c r="A37" s="33" t="s">
        <v>121</v>
      </c>
      <c r="B37" s="213">
        <f t="shared" ref="B37:M37" si="196">(50*B7)/(((B35+B36)/2)*(B35-B36))</f>
        <v>33.29830844593095</v>
      </c>
      <c r="C37" s="213">
        <f t="shared" si="196"/>
        <v>29.872729724403325</v>
      </c>
      <c r="D37" s="213">
        <f t="shared" si="196"/>
        <v>6.1546527465137872</v>
      </c>
      <c r="E37" s="213">
        <f t="shared" si="196"/>
        <v>4.308813853418811</v>
      </c>
      <c r="F37" s="213">
        <f t="shared" si="196"/>
        <v>61.162928418091653</v>
      </c>
      <c r="G37" s="213">
        <f t="shared" si="196"/>
        <v>17.136743639995835</v>
      </c>
      <c r="H37" s="213">
        <f t="shared" si="196"/>
        <v>15.687274814271593</v>
      </c>
      <c r="I37" s="213">
        <f t="shared" si="196"/>
        <v>26.315002541790022</v>
      </c>
      <c r="J37" s="213">
        <f t="shared" si="196"/>
        <v>40.137290530991329</v>
      </c>
      <c r="K37" s="213">
        <f t="shared" si="196"/>
        <v>38.406715235983533</v>
      </c>
      <c r="L37" s="213">
        <f t="shared" si="196"/>
        <v>37.062021348359188</v>
      </c>
      <c r="M37" s="213">
        <f t="shared" si="196"/>
        <v>66.499485020823073</v>
      </c>
      <c r="N37" s="9">
        <v>45</v>
      </c>
      <c r="O37" s="9">
        <v>44</v>
      </c>
      <c r="P37" s="213">
        <f t="shared" ref="P37:Y37" si="197">(50*P7)/(((P35+P36)/2)*(P35-P36))</f>
        <v>64.269746646795824</v>
      </c>
      <c r="Q37" s="213">
        <f t="shared" si="197"/>
        <v>45.074585507781826</v>
      </c>
      <c r="R37" s="213">
        <f t="shared" si="197"/>
        <v>42.447998739363385</v>
      </c>
      <c r="S37" s="213">
        <f t="shared" si="197"/>
        <v>12.273246044172218</v>
      </c>
      <c r="T37" s="213">
        <f t="shared" si="197"/>
        <v>19.999482771997272</v>
      </c>
      <c r="U37" s="213">
        <f t="shared" si="197"/>
        <v>77.815298781383049</v>
      </c>
      <c r="V37" s="213">
        <f t="shared" si="197"/>
        <v>48.733451475033874</v>
      </c>
      <c r="W37" s="213">
        <f t="shared" si="197"/>
        <v>66.229838709677423</v>
      </c>
      <c r="X37" s="213">
        <f t="shared" si="197"/>
        <v>82.968533692520694</v>
      </c>
      <c r="Y37" s="213">
        <f t="shared" si="197"/>
        <v>76.472146402699565</v>
      </c>
      <c r="Z37" s="213"/>
      <c r="AA37" s="213">
        <f t="shared" ref="AA37" si="198">(50*AA7)/(((AA35+AA36)/2)*(AA35-AA36))</f>
        <v>174.57238582260624</v>
      </c>
      <c r="AB37" s="213">
        <f>(50*AB7)/(((AB35+AB36)/2)*(AB35-AB36))</f>
        <v>15.856054599979318</v>
      </c>
      <c r="AC37" s="213">
        <f>(50*AC7)/(((AC35+AC36)/2)*(AC35-AC36))</f>
        <v>47.976762820512825</v>
      </c>
      <c r="AD37" s="9">
        <v>16</v>
      </c>
      <c r="AE37" s="213">
        <f t="shared" ref="AE37:AO37" si="199">(50*AE7)/(((AE35+AE36)/2)*(AE35-AE36))</f>
        <v>35.1000351000351</v>
      </c>
      <c r="AF37" s="213">
        <f t="shared" si="199"/>
        <v>32.330827067669176</v>
      </c>
      <c r="AG37" s="213">
        <f t="shared" si="199"/>
        <v>35.806486711045615</v>
      </c>
      <c r="AH37" s="213">
        <f t="shared" si="199"/>
        <v>33.074981975486658</v>
      </c>
      <c r="AI37" s="213">
        <f t="shared" si="199"/>
        <v>43.372330715907452</v>
      </c>
      <c r="AJ37" s="213">
        <f t="shared" si="199"/>
        <v>14.080459770114942</v>
      </c>
      <c r="AK37" s="213">
        <f t="shared" si="199"/>
        <v>13.194444444444445</v>
      </c>
      <c r="AL37" s="213">
        <f t="shared" si="199"/>
        <v>14.135573728596986</v>
      </c>
      <c r="AM37" s="213">
        <f t="shared" si="199"/>
        <v>28.90066323316907</v>
      </c>
      <c r="AN37" s="213">
        <f t="shared" si="199"/>
        <v>58.556967984934083</v>
      </c>
      <c r="AO37" s="213">
        <f t="shared" si="199"/>
        <v>68.103554298364301</v>
      </c>
      <c r="AP37" s="9">
        <v>85</v>
      </c>
      <c r="AQ37" s="9">
        <v>111</v>
      </c>
      <c r="AR37" s="213">
        <f>(50*AR7)/(((AR35+AR36)/2)*(AR35-AR36))</f>
        <v>13.118020090914193</v>
      </c>
      <c r="AS37" s="213">
        <f>(50*AS7)/(((AS35+AS36)/2)*(AS35-AS36))</f>
        <v>28.749744219357478</v>
      </c>
      <c r="AT37" s="213">
        <f>(50*AT7)/(((AS35+AT36)/2)*(AS35-AT36))</f>
        <v>27.48107223245345</v>
      </c>
      <c r="AU37" s="213">
        <f t="shared" ref="AU37:AZ37" si="200">(50*AU7)/(((AU35+AU36)/2)*(AU35-AU36))</f>
        <v>19.682039821210893</v>
      </c>
      <c r="AV37" s="213">
        <f t="shared" si="200"/>
        <v>61.014504811825717</v>
      </c>
      <c r="AW37" s="213">
        <f t="shared" si="200"/>
        <v>52.459580323357407</v>
      </c>
      <c r="AX37" s="213">
        <f t="shared" si="200"/>
        <v>33.731910865016665</v>
      </c>
      <c r="AY37" s="213">
        <f t="shared" si="200"/>
        <v>16.415956053783017</v>
      </c>
      <c r="AZ37" s="213">
        <f t="shared" si="200"/>
        <v>11.559478772593527</v>
      </c>
      <c r="BB37" s="213">
        <f t="shared" ref="BB37:BH37" si="201">(50*BB7)/(((BB35+BB36)/2)*(BB35-BB36))</f>
        <v>52.993705167618209</v>
      </c>
      <c r="BC37" s="213">
        <f t="shared" si="201"/>
        <v>4.870832731995959</v>
      </c>
      <c r="BD37" s="213">
        <f t="shared" si="201"/>
        <v>9.319664492078287</v>
      </c>
      <c r="BE37" s="213">
        <f t="shared" si="201"/>
        <v>73.98119122257053</v>
      </c>
      <c r="BF37" s="213">
        <f t="shared" si="201"/>
        <v>47.752399760428631</v>
      </c>
      <c r="BG37" s="213">
        <f t="shared" si="201"/>
        <v>45.68503635667814</v>
      </c>
      <c r="BH37" s="213">
        <f t="shared" si="201"/>
        <v>6.95985036321719</v>
      </c>
      <c r="BJ37" s="213">
        <f>(50*BJ7)/(((BJ35+BJ36)/2)*(BJ35-BJ36))</f>
        <v>5.8695652173913047</v>
      </c>
      <c r="BK37" s="213">
        <f>(50*BK7)/(((BK35+BK36)/2)*(BK35-BK36))</f>
        <v>14.069570135746607</v>
      </c>
      <c r="BM37" s="213">
        <f t="shared" ref="BM37:BR37" si="202">(50*BM7)/(((BM35+BM36)/2)*(BM35-BM36))</f>
        <v>29.110552575308546</v>
      </c>
      <c r="BN37" s="213" t="e">
        <f t="shared" si="202"/>
        <v>#VALUE!</v>
      </c>
      <c r="BO37" s="213">
        <f t="shared" si="202"/>
        <v>22.270918116363301</v>
      </c>
      <c r="BP37" s="213">
        <f t="shared" si="202"/>
        <v>124.37783369730295</v>
      </c>
      <c r="BQ37" s="213">
        <f t="shared" si="202"/>
        <v>121.10222452481948</v>
      </c>
      <c r="BR37" s="213">
        <f t="shared" si="202"/>
        <v>19.87841804775443</v>
      </c>
      <c r="BS37" s="9">
        <v>53</v>
      </c>
      <c r="BT37" s="213">
        <f>(50*BT7)/(((BT35+BT36)/2)*(BT35-BT36))</f>
        <v>82.974137931034491</v>
      </c>
      <c r="BU37" s="213">
        <f>(50*BU7)/(((BU35+BU36)/2)*(BU35-BU36))</f>
        <v>15.83099761237413</v>
      </c>
      <c r="BW37" s="213">
        <f t="shared" ref="BW37:CB37" si="203">(50*BW7)/(((BW35+BW36)/2)*(BW35-BW36))</f>
        <v>31.04013104013104</v>
      </c>
      <c r="BX37" s="213">
        <f t="shared" si="203"/>
        <v>25.295864004229532</v>
      </c>
      <c r="BY37" s="213">
        <f t="shared" si="203"/>
        <v>41.239347103856709</v>
      </c>
      <c r="BZ37" s="213">
        <f t="shared" si="203"/>
        <v>30.234166584329607</v>
      </c>
      <c r="CA37" s="213">
        <f t="shared" si="203"/>
        <v>64.242814242814234</v>
      </c>
      <c r="CB37" s="213">
        <f t="shared" si="203"/>
        <v>198.68368622817022</v>
      </c>
      <c r="CC37" s="9">
        <v>75</v>
      </c>
      <c r="CD37" s="213">
        <f>(50*CD7)/(((CD35+CD36)/2)*(CD35-CD36))</f>
        <v>94.102962591319042</v>
      </c>
      <c r="CE37" s="213">
        <f>(50*CE7)/(((CE35+CE36)/2)*(CE35-CE36))</f>
        <v>42.747111681643133</v>
      </c>
      <c r="CF37" s="213">
        <f>(50*CF7)/(((CF35+CF36)/2)*(CF35-CF36))</f>
        <v>33.20304291178077</v>
      </c>
      <c r="CG37" s="213">
        <f>(50*CG7)/(((CG35+CG36)/2)*(CG35-CG36))</f>
        <v>20.451446750492348</v>
      </c>
      <c r="CH37" s="213">
        <f>(50*CH7)/(((CH35+CH36)/2)*(CH35-CH36))</f>
        <v>73.837837837837839</v>
      </c>
      <c r="CJ37" s="213">
        <f t="shared" ref="CJ37:CU37" si="204">(50*CJ7)/(((CJ35+CJ36)/2)*(CJ35-CJ36))</f>
        <v>17.725467952353945</v>
      </c>
      <c r="CK37" s="256" t="s">
        <v>45</v>
      </c>
      <c r="CL37" s="213">
        <f t="shared" si="204"/>
        <v>50.924280127977255</v>
      </c>
      <c r="CM37" s="256" t="s">
        <v>45</v>
      </c>
      <c r="CN37" s="213">
        <f t="shared" si="204"/>
        <v>55.546320921985803</v>
      </c>
      <c r="CO37" s="213">
        <f t="shared" si="204"/>
        <v>25.14776450059448</v>
      </c>
      <c r="CP37" s="213">
        <f t="shared" si="204"/>
        <v>26.088667254018084</v>
      </c>
      <c r="CQ37" s="213">
        <f t="shared" si="204"/>
        <v>20.570728291316531</v>
      </c>
      <c r="CR37" s="213">
        <f t="shared" si="204"/>
        <v>27.181952662721894</v>
      </c>
      <c r="CS37" s="213">
        <f t="shared" si="204"/>
        <v>14.472537053182215</v>
      </c>
      <c r="CT37" s="213">
        <f t="shared" si="204"/>
        <v>64.601226074313885</v>
      </c>
      <c r="CU37" s="213">
        <f t="shared" si="204"/>
        <v>53.31200852992135</v>
      </c>
      <c r="CW37" s="213">
        <f>(50*CW7)/(((CW35+CW36)/2)*(CW35-CW36))</f>
        <v>43.35180055401662</v>
      </c>
      <c r="CX37" s="213"/>
      <c r="CY37" s="213">
        <f t="shared" ref="CY37" si="205">(50*CY7)/(((CY35+CY36)/2)*(CY35-CY36))</f>
        <v>7.636575990348395</v>
      </c>
      <c r="CZ37" s="213"/>
      <c r="DA37" s="213"/>
      <c r="DB37" s="213">
        <f>(50*DB7)/(((DB35+DB36)/2)*(DB35-DB36))</f>
        <v>69.799906933457436</v>
      </c>
      <c r="DC37" s="213"/>
      <c r="DD37" s="213">
        <f t="shared" ref="DD37" si="206">(50*DD7)/(((DD35+DD36)/2)*(DD35-DD36))</f>
        <v>29.211464845964016</v>
      </c>
      <c r="DE37" s="213">
        <f t="shared" ref="DE37:DR37" si="207">(50*DE7)/(((DE35+DE36)/2)*(DE35-DE36))</f>
        <v>29.69396195202647</v>
      </c>
      <c r="DF37" s="213">
        <f t="shared" si="207"/>
        <v>69.24571630453984</v>
      </c>
      <c r="DG37" s="213">
        <f t="shared" si="207"/>
        <v>11.624205000629336</v>
      </c>
      <c r="DH37" s="213">
        <f t="shared" si="207"/>
        <v>11.924342105263158</v>
      </c>
      <c r="DI37" s="213">
        <f t="shared" si="207"/>
        <v>32.37143914169441</v>
      </c>
      <c r="DJ37" s="213">
        <f t="shared" si="207"/>
        <v>68.83055536810852</v>
      </c>
      <c r="DK37" s="213">
        <f t="shared" si="207"/>
        <v>4.3879147589822356</v>
      </c>
      <c r="DL37" s="213">
        <f t="shared" si="207"/>
        <v>34.317201803079577</v>
      </c>
      <c r="DM37" s="213">
        <f t="shared" si="207"/>
        <v>42.01628130900724</v>
      </c>
      <c r="DN37" s="213">
        <f t="shared" si="207"/>
        <v>62.13658647816667</v>
      </c>
      <c r="DO37" s="213">
        <f t="shared" si="207"/>
        <v>36.770007209805328</v>
      </c>
      <c r="DP37" s="213">
        <f t="shared" si="207"/>
        <v>26.821673943209127</v>
      </c>
      <c r="DQ37" s="213">
        <f t="shared" si="207"/>
        <v>34.897990489338859</v>
      </c>
      <c r="DR37" s="213">
        <f t="shared" si="207"/>
        <v>49.478892515001576</v>
      </c>
      <c r="DT37" s="213">
        <f>(50*DT7)/(((DT35+DT36)/2)*(DT35-DT36))</f>
        <v>75.46875</v>
      </c>
      <c r="DU37" s="213">
        <f>(50*DU7)/(((DU35+DU36)/2)*(DU35-DU36))</f>
        <v>10.477089551831581</v>
      </c>
      <c r="DV37" s="213">
        <f>(50*DV7)/(((DV35+DV36)/2)*(DV35-DV36))</f>
        <v>2.9543067226890756</v>
      </c>
      <c r="DW37" s="213">
        <f>(50*DW7)/(((DW35+DW36)/2)*(DW35-DW36))</f>
        <v>92.384802787261734</v>
      </c>
      <c r="DX37" s="214" t="s">
        <v>45</v>
      </c>
      <c r="DY37" s="213">
        <f>(50*DY7)/(((DY35+DY36)/2)*(DY35-DY36))</f>
        <v>26.493093174431202</v>
      </c>
      <c r="DZ37" s="213">
        <f>(50*DZ7)/(((DZ35+DZ36)/2)*(DZ35-DZ36))</f>
        <v>100.91283241874208</v>
      </c>
      <c r="EA37" s="213">
        <f>(50*EA7)/(((EA35+EA36)/2)*(EA35-EA36))</f>
        <v>155.73887071540321</v>
      </c>
      <c r="EB37" s="213">
        <f>(50*EB7)/(((EB35+EB36)/2)*(EB35-EB36))</f>
        <v>71.015585721468071</v>
      </c>
      <c r="ED37" s="213">
        <f>(50*ED7)/(((ED35+ED36)/2)*(ED35-ED36))</f>
        <v>18.459473065950665</v>
      </c>
      <c r="EE37" s="213">
        <f>(50*EE7)/(((EE35+EE36)/2)*(EE35-EE36))</f>
        <v>16.257896692679303</v>
      </c>
      <c r="EF37" s="213">
        <f>(50*EF7)/(((EF35+EF36)/2)*(EF35-EF36))</f>
        <v>13.354700854700853</v>
      </c>
      <c r="EG37" s="213">
        <f>(50*EG7)/(((EG35+EG36)/2)*(EG35-EG36))</f>
        <v>5.4131300883422835</v>
      </c>
      <c r="EH37" s="213">
        <f t="shared" ref="EH37:EJ37" si="208">(50*EH7)/(((EH35+EH36)/2)*(EH35-EH36))</f>
        <v>51.443585007028418</v>
      </c>
      <c r="EI37" s="213">
        <f t="shared" ref="EI37" si="209">(50*EI7)/(((EI35+EI36)/2)*(EI35-EI36))</f>
        <v>8.0037664783427491</v>
      </c>
      <c r="EJ37" s="213">
        <f t="shared" si="208"/>
        <v>39.44675513302964</v>
      </c>
      <c r="EK37" s="9">
        <v>85</v>
      </c>
      <c r="EL37" s="213">
        <f>(50*EL7)/(((EL35+EL36)/2)*(EL35-EL36))</f>
        <v>41.677312212570264</v>
      </c>
      <c r="EM37" s="213"/>
      <c r="EN37" s="213">
        <f t="shared" ref="EN37" si="210">(50*EN7)/(((EN35+EN36)/2)*(EN35-EN36))</f>
        <v>35.705954016433807</v>
      </c>
      <c r="EO37" s="213">
        <f t="shared" ref="EO37:EQ37" si="211">(50*EO7)/(((EO35+EO36)/2)*(EO35-EO36))</f>
        <v>61.658430430248885</v>
      </c>
      <c r="EP37" s="213">
        <f t="shared" ref="EP37" si="212">(50*EP7)/(((EP35+EP36)/2)*(EP35-EP36))</f>
        <v>45.451855358939447</v>
      </c>
      <c r="EQ37" s="213">
        <f t="shared" si="211"/>
        <v>20.540129326740207</v>
      </c>
      <c r="ER37" s="213">
        <f>(50*ER7)/(((ER35+ER36)/2)*(ER35-ER36))</f>
        <v>24.991501052031939</v>
      </c>
      <c r="ES37" s="213">
        <f>(50*ES7)/(((ES35+ES36)/2)*(ES35-ES36))</f>
        <v>4.0808448451760562</v>
      </c>
      <c r="ET37" s="9">
        <v>20</v>
      </c>
      <c r="EU37" s="3" t="s">
        <v>45</v>
      </c>
      <c r="EV37" s="213">
        <f>(50*EV7)/(((EV35+EV36)/2)*(EV35-EV36))</f>
        <v>98.16953917613985</v>
      </c>
      <c r="EW37" s="213">
        <f>(50*EW7)/(((EW35+EW36)/2)*(EW35-EW36))</f>
        <v>105.39997636771832</v>
      </c>
    </row>
    <row r="38" spans="1:154" x14ac:dyDescent="0.25">
      <c r="A38" s="33" t="s">
        <v>1937</v>
      </c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P38" s="213"/>
      <c r="Q38" s="213"/>
      <c r="R38" s="213"/>
      <c r="S38" s="213"/>
      <c r="T38" s="213"/>
      <c r="U38" s="213"/>
      <c r="V38" s="213"/>
      <c r="Y38" s="213"/>
      <c r="Z38" s="213"/>
      <c r="AA38" s="213"/>
      <c r="AB38" s="213"/>
      <c r="AC38" s="213"/>
      <c r="AH38" s="213"/>
      <c r="AI38" s="213"/>
      <c r="AJ38" s="213"/>
      <c r="AM38" s="213"/>
      <c r="AN38" s="213"/>
      <c r="AO38" s="213"/>
      <c r="AR38" s="213"/>
      <c r="AS38" s="213"/>
      <c r="AT38" s="213"/>
      <c r="AW38" s="213"/>
      <c r="AX38" s="213"/>
      <c r="AY38" s="213"/>
      <c r="AZ38" s="213"/>
      <c r="BB38" s="213"/>
      <c r="BC38" s="213"/>
      <c r="BD38" s="213"/>
      <c r="BE38" s="213"/>
      <c r="BF38" s="213"/>
      <c r="BG38" s="213"/>
      <c r="BH38" s="213"/>
      <c r="BJ38" s="213"/>
      <c r="BK38" s="213"/>
      <c r="BM38" s="213"/>
      <c r="BN38" s="213"/>
      <c r="BO38" s="213"/>
      <c r="BP38" s="213"/>
      <c r="BQ38" s="213"/>
      <c r="BR38" s="213"/>
      <c r="BT38" s="213"/>
      <c r="BU38" s="213"/>
      <c r="BW38" s="213"/>
      <c r="BX38" s="213"/>
      <c r="BY38" s="213"/>
      <c r="BZ38" s="213"/>
      <c r="CA38" s="213"/>
      <c r="CB38" s="213"/>
      <c r="CD38" s="213"/>
      <c r="CE38" s="213"/>
      <c r="CF38" s="213"/>
      <c r="CG38" s="213"/>
      <c r="CH38" s="213"/>
      <c r="CJ38" s="213"/>
      <c r="CK38" s="256" t="s">
        <v>45</v>
      </c>
      <c r="CL38" s="213"/>
      <c r="CM38" s="256" t="s">
        <v>45</v>
      </c>
      <c r="CN38" s="213"/>
      <c r="CO38" s="213"/>
      <c r="CP38" s="213"/>
      <c r="CQ38" s="213"/>
      <c r="CR38" s="213"/>
      <c r="CS38" s="213"/>
      <c r="CT38" s="213"/>
      <c r="CU38" s="213"/>
      <c r="CW38" s="213"/>
      <c r="CX38" s="213"/>
      <c r="CY38" s="213"/>
      <c r="CZ38" s="213"/>
      <c r="DA38" s="213"/>
      <c r="DB38" s="213"/>
      <c r="DC38" s="213"/>
      <c r="DD38" s="213"/>
      <c r="DE38" s="213"/>
      <c r="DF38" s="213"/>
      <c r="DG38" s="213"/>
      <c r="DH38" s="213"/>
      <c r="DI38" s="213"/>
      <c r="DJ38" s="213"/>
      <c r="DK38" s="213"/>
      <c r="DL38" s="213"/>
      <c r="DM38" s="213"/>
      <c r="DN38" s="213"/>
      <c r="DO38" s="213"/>
      <c r="DP38" s="213"/>
      <c r="DQ38" s="213"/>
      <c r="DR38" s="213"/>
      <c r="DT38" s="213"/>
      <c r="DU38" s="213"/>
      <c r="DV38" s="213"/>
      <c r="DW38" s="213"/>
      <c r="DX38" s="214" t="s">
        <v>45</v>
      </c>
      <c r="DY38" s="213"/>
      <c r="DZ38" s="213"/>
      <c r="EA38" s="213"/>
      <c r="EB38" s="213"/>
      <c r="ED38" s="213"/>
      <c r="EE38" s="213"/>
      <c r="EF38" s="213"/>
      <c r="EG38" s="213"/>
      <c r="EH38" s="213"/>
      <c r="EI38" s="213"/>
      <c r="EJ38" s="213"/>
      <c r="EL38" s="213"/>
      <c r="EM38" s="213"/>
      <c r="EN38" s="213"/>
      <c r="EO38" s="213"/>
      <c r="EP38" s="213"/>
      <c r="EQ38" s="213"/>
      <c r="ER38" s="213"/>
      <c r="ES38" s="213"/>
      <c r="EU38" s="3" t="s">
        <v>45</v>
      </c>
      <c r="EV38" s="213"/>
      <c r="EW38" s="213"/>
    </row>
    <row r="39" spans="1:154" x14ac:dyDescent="0.25">
      <c r="A39" s="33" t="s">
        <v>122</v>
      </c>
      <c r="B39" s="213">
        <f t="shared" ref="B39:M39" si="213">(1000*B7)/((((B35+B36)/2)+273)*(B35-B36))</f>
        <v>39.363500937288698</v>
      </c>
      <c r="C39" s="213">
        <f t="shared" si="213"/>
        <v>42.76966234985138</v>
      </c>
      <c r="D39" s="213">
        <f t="shared" si="213"/>
        <v>9.6221651920847009</v>
      </c>
      <c r="E39" s="213">
        <f t="shared" si="213"/>
        <v>6.3861341493777193</v>
      </c>
      <c r="F39" s="213">
        <f t="shared" si="213"/>
        <v>66.923425831429924</v>
      </c>
      <c r="G39" s="213">
        <f t="shared" si="213"/>
        <v>19.366563574489849</v>
      </c>
      <c r="H39" s="213">
        <f t="shared" si="213"/>
        <v>21.266341476065637</v>
      </c>
      <c r="I39" s="213">
        <f t="shared" si="213"/>
        <v>38.091033240919288</v>
      </c>
      <c r="J39" s="213">
        <f t="shared" si="213"/>
        <v>52.361950667035416</v>
      </c>
      <c r="K39" s="213">
        <f t="shared" si="213"/>
        <v>53.651629460828786</v>
      </c>
      <c r="L39" s="213">
        <f t="shared" si="213"/>
        <v>50.006826413669955</v>
      </c>
      <c r="M39" s="213">
        <f t="shared" si="213"/>
        <v>63.553745712262021</v>
      </c>
      <c r="N39" s="9">
        <v>56</v>
      </c>
      <c r="O39" s="9">
        <v>59</v>
      </c>
      <c r="P39" s="213">
        <f t="shared" ref="P39:Y39" si="214">(1000*P7)/((((P35+P36)/2)+273)*(P35-P36))</f>
        <v>80.750866023780532</v>
      </c>
      <c r="Q39" s="213">
        <f t="shared" si="214"/>
        <v>56.778352089774948</v>
      </c>
      <c r="R39" s="213">
        <f t="shared" si="214"/>
        <v>48.93901131842378</v>
      </c>
      <c r="S39" s="213">
        <f t="shared" si="214"/>
        <v>18.190295137538605</v>
      </c>
      <c r="T39" s="213">
        <f t="shared" si="214"/>
        <v>21.555498672989611</v>
      </c>
      <c r="U39" s="213">
        <f t="shared" si="214"/>
        <v>79.519283426230871</v>
      </c>
      <c r="V39" s="213">
        <f t="shared" si="214"/>
        <v>60.602918014298389</v>
      </c>
      <c r="W39" s="213">
        <f t="shared" si="214"/>
        <v>71.165511265164639</v>
      </c>
      <c r="X39" s="213">
        <f t="shared" si="214"/>
        <v>101.03495330977752</v>
      </c>
      <c r="Y39" s="213">
        <f t="shared" si="214"/>
        <v>74.860383693288895</v>
      </c>
      <c r="Z39" s="213"/>
      <c r="AA39" s="213">
        <f t="shared" ref="AA39" si="215">(1000*AA7)/((((AA35+AA36)/2)+273)*(AA35-AA36))</f>
        <v>161.61286373097172</v>
      </c>
      <c r="AB39" s="213">
        <f>(1000*AB7)/((((AB35+AB36)/2)+273)*(AB35-AB36))</f>
        <v>23.301108575567774</v>
      </c>
      <c r="AC39" s="213">
        <f>(1000*AC7)/((((AC35+AC36)/2)+273)*(AC35-AC36))</f>
        <v>63.969017094017104</v>
      </c>
      <c r="AD39" s="9">
        <v>21</v>
      </c>
      <c r="AE39" s="213">
        <f t="shared" ref="AE39:AO39" si="216">(1000*AE7)/((((AE35+AE36)/2)+273)*(AE35-AE36))</f>
        <v>46.239567197651027</v>
      </c>
      <c r="AF39" s="213">
        <f t="shared" si="216"/>
        <v>42.074363992172209</v>
      </c>
      <c r="AG39" s="213">
        <f t="shared" si="216"/>
        <v>38.827058169261313</v>
      </c>
      <c r="AH39" s="213">
        <f t="shared" si="216"/>
        <v>43.042784762619618</v>
      </c>
      <c r="AI39" s="213">
        <f t="shared" si="216"/>
        <v>61.000417455030764</v>
      </c>
      <c r="AJ39" s="213">
        <f t="shared" si="216"/>
        <v>19.222470675924836</v>
      </c>
      <c r="AK39" s="213">
        <f t="shared" si="216"/>
        <v>18.012893439514599</v>
      </c>
      <c r="AL39" s="213">
        <f t="shared" si="216"/>
        <v>17.669467160746233</v>
      </c>
      <c r="AM39" s="213">
        <f t="shared" si="216"/>
        <v>38.902840156708621</v>
      </c>
      <c r="AN39" s="213">
        <f t="shared" si="216"/>
        <v>71.307762871230352</v>
      </c>
      <c r="AO39" s="213">
        <f t="shared" si="216"/>
        <v>81.170615870596095</v>
      </c>
      <c r="AP39" s="9">
        <v>109</v>
      </c>
      <c r="AQ39" s="9">
        <v>142</v>
      </c>
      <c r="AR39" s="213">
        <f>(1000*AR7)/((((AR35+AR36)/2)+273)*(AR35-AR36))</f>
        <v>18.408120836024001</v>
      </c>
      <c r="AS39" s="213">
        <f>(1000*AS7)/((((AS35+AS36)/2)+273)*(AS35-AS36))</f>
        <v>35.752000712495388</v>
      </c>
      <c r="AT39" s="213">
        <f>(1000*AT7)/((((AS35+AT36)/2)+273)*(AS35-AT36))</f>
        <v>34.174332353652169</v>
      </c>
      <c r="AU39" s="213">
        <f t="shared" ref="AU39:AZ39" si="217">(1000*AU7)/((((AU35+AU36)/2)+273)*(AU35-AU36))</f>
        <v>28.613835066162576</v>
      </c>
      <c r="AV39" s="213">
        <f t="shared" si="217"/>
        <v>74.891449949533367</v>
      </c>
      <c r="AW39" s="213">
        <f t="shared" si="217"/>
        <v>61.844799967556824</v>
      </c>
      <c r="AX39" s="213">
        <f t="shared" si="217"/>
        <v>49.145830399362033</v>
      </c>
      <c r="AY39" s="213">
        <f t="shared" si="217"/>
        <v>24.536304422024436</v>
      </c>
      <c r="AZ39" s="213">
        <f t="shared" si="217"/>
        <v>15.412638363458038</v>
      </c>
      <c r="BB39" s="213">
        <f t="shared" ref="BB39:BH39" si="218">(1000*BB7)/((((BB35+BB36)/2)+273)*(BB35-BB36))</f>
        <v>62.989933790967378</v>
      </c>
      <c r="BC39" s="213">
        <f t="shared" si="218"/>
        <v>8.0525863714449333</v>
      </c>
      <c r="BD39" s="213">
        <f t="shared" si="218"/>
        <v>12.900728891182352</v>
      </c>
      <c r="BE39" s="213">
        <f t="shared" si="218"/>
        <v>81.675030282055715</v>
      </c>
      <c r="BF39" s="213">
        <f t="shared" si="218"/>
        <v>61.990613150205355</v>
      </c>
      <c r="BG39" s="213">
        <f t="shared" si="218"/>
        <v>62.659108206702875</v>
      </c>
      <c r="BH39" s="213">
        <f t="shared" si="218"/>
        <v>11.118871156605824</v>
      </c>
      <c r="BJ39" s="213">
        <f>(1000*BJ7)/((((BJ35+BJ36)/2)+273)*(BJ35-BJ36))</f>
        <v>9.121621621621621</v>
      </c>
      <c r="BK39" s="213">
        <f>(1000*BK7)/((((BK35+BK36)/2)+273)*(BK35-BK36))</f>
        <v>19.92151523645537</v>
      </c>
      <c r="BM39" s="213">
        <f t="shared" ref="BM39:BR39" si="219">(1000*BM7)/((((BM35+BM36)/2)+273)*(BM35-BM36))</f>
        <v>43.145027896930081</v>
      </c>
      <c r="BN39" s="213" t="e">
        <f t="shared" si="219"/>
        <v>#VALUE!</v>
      </c>
      <c r="BO39" s="213">
        <f t="shared" si="219"/>
        <v>28.911381969863655</v>
      </c>
      <c r="BP39" s="213">
        <f t="shared" si="219"/>
        <v>114.31546483449476</v>
      </c>
      <c r="BQ39" s="213">
        <f t="shared" si="219"/>
        <v>112.91878452288039</v>
      </c>
      <c r="BR39" s="213">
        <f t="shared" si="219"/>
        <v>29.461993172354365</v>
      </c>
      <c r="BS39" s="9">
        <v>55</v>
      </c>
      <c r="BT39" s="213">
        <f>(1000*BT7)/((((BT35+BT36)/2)+273)*(BT35-BT36))</f>
        <v>83.14736160103665</v>
      </c>
      <c r="BU39" s="213">
        <f>(1000*BU7)/((((BU35+BU36)/2)+273)*(BU35-BU36))</f>
        <v>18.457665377655935</v>
      </c>
      <c r="BW39" s="213">
        <f t="shared" ref="BW39:CB39" si="220">(1000*BW7)/((((BW35+BW36)/2)+273)*(BW35-BW36))</f>
        <v>39.399137169291542</v>
      </c>
      <c r="BX39" s="213">
        <f t="shared" si="220"/>
        <v>31.864019528238334</v>
      </c>
      <c r="BY39" s="213">
        <f t="shared" si="220"/>
        <v>60.213647723797564</v>
      </c>
      <c r="BZ39" s="213">
        <f t="shared" si="220"/>
        <v>44.620398521402471</v>
      </c>
      <c r="CA39" s="213">
        <f t="shared" si="220"/>
        <v>81.543194750741904</v>
      </c>
      <c r="CB39" s="213">
        <f t="shared" si="220"/>
        <v>194.49613596974683</v>
      </c>
      <c r="CC39" s="9">
        <v>103</v>
      </c>
      <c r="CD39" s="213">
        <f>(1000*CD7)/((((CD35+CD36)/2)+273)*(CD35-CD36))</f>
        <v>125.77083703027087</v>
      </c>
      <c r="CE39" s="213">
        <f>(1000*CE7)/((((CE35+CE36)/2)+273)*(CE35-CE36))</f>
        <v>59.714874921545771</v>
      </c>
      <c r="CF39" s="213">
        <f>(1000*CF7)/((((CF35+CF36)/2)+273)*(CF35-CF36))</f>
        <v>43.740535572405804</v>
      </c>
      <c r="CG39" s="213">
        <f>(1000*CG7)/((((CG35+CG36)/2)+273)*(CG35-CG36))</f>
        <v>28.569312326071081</v>
      </c>
      <c r="CH39" s="213">
        <f>(1000*CH7)/((((CH35+CH36)/2)+273)*(CH35-CH36))</f>
        <v>93.722126929674104</v>
      </c>
      <c r="CJ39" s="213">
        <f t="shared" ref="CJ39:CU39" si="221">(1000*CJ7)/((((CJ35+CJ36)/2)+273)*(CJ35-CJ36))</f>
        <v>25.880988860822399</v>
      </c>
      <c r="CK39" s="256" t="s">
        <v>45</v>
      </c>
      <c r="CL39" s="213">
        <f t="shared" si="221"/>
        <v>67.573942167083359</v>
      </c>
      <c r="CM39" s="256" t="s">
        <v>45</v>
      </c>
      <c r="CN39" s="213">
        <f t="shared" si="221"/>
        <v>72.997218460104563</v>
      </c>
      <c r="CO39" s="213">
        <f t="shared" si="221"/>
        <v>33.610582531985784</v>
      </c>
      <c r="CP39" s="213">
        <f t="shared" si="221"/>
        <v>34.868121334202939</v>
      </c>
      <c r="CQ39" s="213">
        <f t="shared" si="221"/>
        <v>24.117405582922828</v>
      </c>
      <c r="CR39" s="213">
        <f t="shared" si="221"/>
        <v>30.097663847996564</v>
      </c>
      <c r="CS39" s="213">
        <f t="shared" si="221"/>
        <v>15.551079675863038</v>
      </c>
      <c r="CT39" s="213">
        <f t="shared" si="221"/>
        <v>78.459428192784472</v>
      </c>
      <c r="CU39" s="213">
        <f t="shared" si="221"/>
        <v>67.497447752756841</v>
      </c>
      <c r="CW39" s="213">
        <f>(1000*CW7)/((((CW35+CW36)/2)+273)*(CW35-CW36))</f>
        <v>56.416726748377791</v>
      </c>
      <c r="CX39" s="213"/>
      <c r="CY39" s="213">
        <f t="shared" ref="CY39" si="222">(1000*CY7)/((((CY35+CY36)/2)+273)*(CY35-CY36))</f>
        <v>10.643583506738775</v>
      </c>
      <c r="CZ39" s="213"/>
      <c r="DA39" s="213"/>
      <c r="DB39" s="213">
        <f>(1000*DB7)/((((DB35+DB36)/2)+273)*(DB35-DB36))</f>
        <v>98.169118213921067</v>
      </c>
      <c r="DC39" s="213"/>
      <c r="DD39" s="213">
        <f t="shared" ref="DD39" si="223">(1000*DD7)/((((DD35+DD36)/2)+273)*(DD35-DD36))</f>
        <v>38.108433851437397</v>
      </c>
      <c r="DE39" s="213">
        <f t="shared" ref="DE39:DR39" si="224">(1000*DE7)/((((DE35+DE36)/2)+273)*(DE35-DE36))</f>
        <v>39.591949269368627</v>
      </c>
      <c r="DF39" s="213">
        <f t="shared" si="224"/>
        <v>87.893362033206657</v>
      </c>
      <c r="DG39" s="213">
        <f t="shared" si="224"/>
        <v>13.967455827920945</v>
      </c>
      <c r="DH39" s="213">
        <f t="shared" si="224"/>
        <v>13.203423784374431</v>
      </c>
      <c r="DI39" s="213">
        <f t="shared" si="224"/>
        <v>27.042479872668554</v>
      </c>
      <c r="DJ39" s="213">
        <f t="shared" si="224"/>
        <v>86.259751791792652</v>
      </c>
      <c r="DK39" s="213">
        <f t="shared" si="224"/>
        <v>6.7780194181337885</v>
      </c>
      <c r="DL39" s="213">
        <f t="shared" si="224"/>
        <v>45.427593972265427</v>
      </c>
      <c r="DM39" s="213">
        <f t="shared" si="224"/>
        <v>54.544170632347125</v>
      </c>
      <c r="DN39" s="213">
        <f t="shared" si="224"/>
        <v>76.469226398018819</v>
      </c>
      <c r="DO39" s="213">
        <f t="shared" si="224"/>
        <v>47.851379245637069</v>
      </c>
      <c r="DP39" s="213">
        <f t="shared" si="224"/>
        <v>36.787147475844655</v>
      </c>
      <c r="DQ39" s="213">
        <f t="shared" si="224"/>
        <v>48.750174107764671</v>
      </c>
      <c r="DR39" s="213">
        <f t="shared" si="224"/>
        <v>69.588907232064201</v>
      </c>
      <c r="DT39" s="213">
        <f>(1000*DT7)/((((DT35+DT36)/2)+273)*(DT35-DT36))</f>
        <v>103.02901023890784</v>
      </c>
      <c r="DU39" s="213">
        <f>(1000*DU7)/((((DU35+DU36)/2)+273)*(DU35-DU36))</f>
        <v>16.183978114541262</v>
      </c>
      <c r="DV39" s="213">
        <f>(1000*DV7)/((((DV35+DV36)/2)+273)*(DV35-DV36))</f>
        <v>4.7380390835579513</v>
      </c>
      <c r="DW39" s="213">
        <f>(1000*DW7)/((((DW35+DW36)/2)+273)*(DW35-DW36))</f>
        <v>113.99259048161872</v>
      </c>
      <c r="DX39" s="214" t="s">
        <v>45</v>
      </c>
      <c r="DY39" s="213">
        <f>(1000*DY7)/((((DY35+DY36)/2)+273)*(DY35-DY36))</f>
        <v>37.512344317778691</v>
      </c>
      <c r="DZ39" s="213">
        <f>(1000*DZ7)/((((DZ35+DZ36)/2)+273)*(DZ35-DZ36))</f>
        <v>127.43967855215197</v>
      </c>
      <c r="EA39" s="213">
        <f>(1000*EA7)/((((EA35+EA36)/2)+273)*(EA35-EA36))</f>
        <v>190.65693939024604</v>
      </c>
      <c r="EB39" s="213">
        <f>(1000*EB7)/((((EB35+EB36)/2)+273)*(EB35-EB36))</f>
        <v>100.55304172951232</v>
      </c>
      <c r="ED39" s="213">
        <f>(1000*ED7)/((((ED35+ED36)/2)+273)*(ED35-ED36))</f>
        <v>25.962071773327512</v>
      </c>
      <c r="EE39" s="213">
        <f>(1000*EE7)/((((EE35+EE36)/2)+273)*(EE35-EE36))</f>
        <v>22.917157748618425</v>
      </c>
      <c r="EF39" s="213">
        <f>(1000*EF7)/((((EF35+EF36)/2)+273)*(EF35-EF36))</f>
        <v>20.002635641402158</v>
      </c>
      <c r="EG39" s="213">
        <f>(1000*EG7)/((((EG35+EG36)/2)+273)*(EG35-EG36))</f>
        <v>9.1157038052593968</v>
      </c>
      <c r="EH39" s="213">
        <f t="shared" ref="EH39" si="225">(1000*EH7)/((((EH35+EH36)/2)+273)*(EH35-EH36))</f>
        <v>72.352121940755111</v>
      </c>
      <c r="EI39" s="213">
        <f t="shared" ref="EI39" si="226">(1000*EI7)/((((EI35+EI36)/2)+273)*(EI35-EI36))</f>
        <v>11.433952111918211</v>
      </c>
      <c r="EJ39" s="213">
        <f t="shared" ref="EJ39" si="227">(1000*EJ7)/((((EJ35+EJ36)/2)+273)*(EJ35-EJ36))</f>
        <v>53.350119647130256</v>
      </c>
      <c r="EK39" s="9">
        <v>113</v>
      </c>
      <c r="EL39" s="213">
        <f>(1000*EL7)/((((EL35+EL36)/2)+273)*(EL35-EL36))</f>
        <v>58.48451168793919</v>
      </c>
      <c r="EM39" s="213"/>
      <c r="EN39" s="213">
        <f t="shared" ref="EN39" si="228">(1000*EN7)/((((EN35+EN36)/2)+273)*(EN35-EN36))</f>
        <v>53.927719239178728</v>
      </c>
      <c r="EO39" s="213">
        <f t="shared" ref="EO39:EQ39" si="229">(1000*EO7)/((((EO35+EO36)/2)+273)*(EO35-EO36))</f>
        <v>68.67524938962346</v>
      </c>
      <c r="EP39" s="213">
        <f t="shared" ref="EP39" si="230">(1000*EP7)/((((EP35+EP36)/2)+273)*(EP35-EP36))</f>
        <v>43.891106621670659</v>
      </c>
      <c r="EQ39" s="213">
        <f t="shared" si="229"/>
        <v>27.058853005286501</v>
      </c>
      <c r="ER39" s="213">
        <f>(1000*ER7)/((((ER35+ER36)/2)+273)*(ER35-ER36))</f>
        <v>35.465223544996832</v>
      </c>
      <c r="ES39" s="213">
        <f>(1000*ES7)/((((ES35+ES36)/2)+273)*(ES35-ES36))</f>
        <v>6.4814632341187721</v>
      </c>
      <c r="ET39" s="9">
        <v>29</v>
      </c>
      <c r="EU39" s="3" t="s">
        <v>45</v>
      </c>
      <c r="EV39" s="213">
        <f>(1000*EV7)/((((EV35+EV36)/2)+273)*(EV35-EV36))</f>
        <v>135.26771428090211</v>
      </c>
      <c r="EW39" s="213">
        <f>(1000*EW7)/((((EW35+EW36)/2)+273)*(EW35-EW36))</f>
        <v>144.89575465185223</v>
      </c>
    </row>
    <row r="40" spans="1:154" s="3" customFormat="1" x14ac:dyDescent="0.25">
      <c r="A40" s="7" t="s">
        <v>1938</v>
      </c>
      <c r="B40" s="217" t="s">
        <v>1940</v>
      </c>
      <c r="C40" s="217" t="s">
        <v>1942</v>
      </c>
      <c r="D40" s="217" t="s">
        <v>1945</v>
      </c>
      <c r="E40" s="217" t="s">
        <v>1945</v>
      </c>
      <c r="F40" s="217" t="s">
        <v>1941</v>
      </c>
      <c r="G40" s="217" t="s">
        <v>1942</v>
      </c>
      <c r="H40" s="217" t="s">
        <v>1942</v>
      </c>
      <c r="I40" s="208" t="s">
        <v>1942</v>
      </c>
      <c r="J40" s="208" t="s">
        <v>1943</v>
      </c>
      <c r="K40" s="217" t="s">
        <v>1943</v>
      </c>
      <c r="L40" s="217" t="s">
        <v>1943</v>
      </c>
      <c r="M40" s="217" t="s">
        <v>1943</v>
      </c>
      <c r="N40" s="217" t="s">
        <v>1943</v>
      </c>
      <c r="O40" s="217" t="s">
        <v>1943</v>
      </c>
      <c r="P40" s="217" t="s">
        <v>1943</v>
      </c>
      <c r="Q40" s="217" t="s">
        <v>1943</v>
      </c>
      <c r="R40" s="217" t="s">
        <v>1943</v>
      </c>
      <c r="S40" s="3" t="s">
        <v>2208</v>
      </c>
      <c r="T40" s="217" t="s">
        <v>1943</v>
      </c>
      <c r="U40" s="217" t="s">
        <v>1941</v>
      </c>
      <c r="V40" s="217" t="s">
        <v>1943</v>
      </c>
      <c r="W40" s="217" t="s">
        <v>1941</v>
      </c>
      <c r="X40" s="217" t="s">
        <v>1941</v>
      </c>
      <c r="Y40" s="217" t="s">
        <v>1941</v>
      </c>
      <c r="Z40" s="217"/>
      <c r="AA40" s="62" t="s">
        <v>1948</v>
      </c>
      <c r="AB40" s="217" t="s">
        <v>1942</v>
      </c>
      <c r="AC40" s="217" t="s">
        <v>1943</v>
      </c>
      <c r="AD40" s="217" t="s">
        <v>1942</v>
      </c>
      <c r="AE40" s="217" t="s">
        <v>1943</v>
      </c>
      <c r="AF40" s="217" t="s">
        <v>1943</v>
      </c>
      <c r="AG40" s="217" t="s">
        <v>1943</v>
      </c>
      <c r="AH40" s="217" t="s">
        <v>1943</v>
      </c>
      <c r="AI40" s="217" t="s">
        <v>1943</v>
      </c>
      <c r="AJ40" s="3" t="s">
        <v>2208</v>
      </c>
      <c r="AK40" s="3" t="s">
        <v>2208</v>
      </c>
      <c r="AL40" s="217" t="s">
        <v>1942</v>
      </c>
      <c r="AM40" s="217" t="s">
        <v>1940</v>
      </c>
      <c r="AN40" s="217" t="s">
        <v>1943</v>
      </c>
      <c r="AO40" s="3" t="s">
        <v>2209</v>
      </c>
      <c r="AP40" s="217" t="s">
        <v>1941</v>
      </c>
      <c r="AQ40" s="3" t="s">
        <v>2210</v>
      </c>
      <c r="AR40" s="3" t="s">
        <v>2208</v>
      </c>
      <c r="AS40" s="217" t="s">
        <v>1942</v>
      </c>
      <c r="AT40" s="217" t="s">
        <v>1942</v>
      </c>
      <c r="AU40" s="217" t="s">
        <v>1942</v>
      </c>
      <c r="AV40" s="217" t="s">
        <v>1941</v>
      </c>
      <c r="AW40" s="217" t="s">
        <v>1943</v>
      </c>
      <c r="AX40" s="217" t="s">
        <v>1943</v>
      </c>
      <c r="AY40" s="217" t="s">
        <v>1942</v>
      </c>
      <c r="AZ40" s="208" t="s">
        <v>2211</v>
      </c>
      <c r="BA40" s="208"/>
      <c r="BB40" s="3" t="s">
        <v>2212</v>
      </c>
      <c r="BC40" s="217" t="s">
        <v>1945</v>
      </c>
      <c r="BD40" s="217" t="s">
        <v>1945</v>
      </c>
      <c r="BE40" s="217" t="s">
        <v>1943</v>
      </c>
      <c r="BF40" s="217" t="s">
        <v>1943</v>
      </c>
      <c r="BG40" s="217" t="s">
        <v>1943</v>
      </c>
      <c r="BH40" s="217" t="s">
        <v>1945</v>
      </c>
      <c r="BI40" s="217"/>
      <c r="BJ40" s="217" t="s">
        <v>1945</v>
      </c>
      <c r="BK40" s="3" t="s">
        <v>2213</v>
      </c>
      <c r="BM40" s="217" t="s">
        <v>1946</v>
      </c>
      <c r="BO40" s="217" t="s">
        <v>1942</v>
      </c>
      <c r="BP40" s="217" t="s">
        <v>1948</v>
      </c>
      <c r="BQ40" s="217" t="s">
        <v>1948</v>
      </c>
      <c r="BR40" s="217" t="s">
        <v>1942</v>
      </c>
      <c r="BS40" s="217" t="s">
        <v>1941</v>
      </c>
      <c r="BT40" s="217" t="s">
        <v>1941</v>
      </c>
      <c r="BU40" s="217" t="s">
        <v>1942</v>
      </c>
      <c r="BW40" s="217" t="s">
        <v>1943</v>
      </c>
      <c r="BX40" s="3" t="s">
        <v>2214</v>
      </c>
      <c r="BY40" s="217" t="s">
        <v>1943</v>
      </c>
      <c r="BZ40" s="217" t="s">
        <v>1943</v>
      </c>
      <c r="CA40" s="217" t="s">
        <v>1941</v>
      </c>
      <c r="CB40" s="62" t="s">
        <v>1948</v>
      </c>
      <c r="CC40" s="217" t="s">
        <v>1941</v>
      </c>
      <c r="CD40" s="217" t="s">
        <v>1941</v>
      </c>
      <c r="CE40" s="3" t="s">
        <v>2209</v>
      </c>
      <c r="CF40" s="217" t="s">
        <v>1943</v>
      </c>
      <c r="CG40" s="217" t="s">
        <v>1942</v>
      </c>
      <c r="CH40" s="217" t="s">
        <v>1941</v>
      </c>
      <c r="CJ40" s="217" t="s">
        <v>1942</v>
      </c>
      <c r="CK40" s="256" t="s">
        <v>45</v>
      </c>
      <c r="CL40" s="3" t="s">
        <v>2209</v>
      </c>
      <c r="CM40" s="256" t="s">
        <v>45</v>
      </c>
      <c r="CN40" s="217" t="s">
        <v>1943</v>
      </c>
      <c r="CO40" s="217" t="s">
        <v>1942</v>
      </c>
      <c r="CP40" s="227" t="s">
        <v>1942</v>
      </c>
      <c r="CQ40" s="208" t="s">
        <v>1942</v>
      </c>
      <c r="CR40" s="217" t="s">
        <v>1943</v>
      </c>
      <c r="CS40" s="217" t="s">
        <v>1942</v>
      </c>
      <c r="CT40" s="217" t="s">
        <v>1943</v>
      </c>
      <c r="CU40" s="3" t="s">
        <v>2209</v>
      </c>
      <c r="CW40" s="217" t="s">
        <v>1943</v>
      </c>
      <c r="CY40" s="217" t="s">
        <v>1945</v>
      </c>
      <c r="CZ40" s="217"/>
      <c r="DB40" s="217" t="s">
        <v>1941</v>
      </c>
      <c r="DD40" s="3" t="s">
        <v>2215</v>
      </c>
      <c r="DE40" s="3" t="s">
        <v>2215</v>
      </c>
      <c r="DF40" s="217" t="s">
        <v>1941</v>
      </c>
      <c r="DG40" s="217" t="s">
        <v>1942</v>
      </c>
      <c r="DH40" s="217" t="s">
        <v>1942</v>
      </c>
      <c r="DI40" s="217" t="s">
        <v>1943</v>
      </c>
      <c r="DJ40" s="217" t="s">
        <v>1953</v>
      </c>
      <c r="DK40" s="217" t="s">
        <v>1945</v>
      </c>
      <c r="DL40" s="217" t="s">
        <v>1943</v>
      </c>
      <c r="DM40" s="217" t="s">
        <v>1943</v>
      </c>
      <c r="DN40" s="217" t="s">
        <v>1941</v>
      </c>
      <c r="DO40" s="217" t="s">
        <v>1943</v>
      </c>
      <c r="DP40" s="217" t="s">
        <v>1942</v>
      </c>
      <c r="DQ40" s="217" t="s">
        <v>1943</v>
      </c>
      <c r="DR40" s="217" t="s">
        <v>1943</v>
      </c>
      <c r="DS40" s="217"/>
      <c r="DT40" s="217" t="s">
        <v>1941</v>
      </c>
      <c r="DU40" s="62" t="s">
        <v>2216</v>
      </c>
      <c r="DV40" s="217" t="s">
        <v>1945</v>
      </c>
      <c r="DW40" s="3" t="s">
        <v>2217</v>
      </c>
      <c r="DX40" s="214" t="s">
        <v>45</v>
      </c>
      <c r="DY40" s="217" t="s">
        <v>1946</v>
      </c>
      <c r="DZ40" s="217" t="s">
        <v>1941</v>
      </c>
      <c r="EA40" s="3" t="s">
        <v>2210</v>
      </c>
      <c r="EB40" s="217" t="s">
        <v>1941</v>
      </c>
      <c r="ED40" s="217" t="s">
        <v>1942</v>
      </c>
      <c r="EE40" s="217" t="s">
        <v>1942</v>
      </c>
      <c r="EF40" s="3" t="s">
        <v>2218</v>
      </c>
      <c r="EG40" s="217" t="s">
        <v>1945</v>
      </c>
      <c r="EH40" s="3" t="s">
        <v>2209</v>
      </c>
      <c r="EI40" s="217" t="s">
        <v>1945</v>
      </c>
      <c r="EJ40" s="217" t="s">
        <v>1943</v>
      </c>
      <c r="EK40" s="217" t="s">
        <v>1941</v>
      </c>
      <c r="EL40" s="217" t="s">
        <v>1943</v>
      </c>
      <c r="EN40" s="217" t="s">
        <v>1943</v>
      </c>
      <c r="EO40" s="208" t="s">
        <v>1941</v>
      </c>
      <c r="EP40" s="62" t="s">
        <v>1964</v>
      </c>
      <c r="EQ40" s="3" t="s">
        <v>2208</v>
      </c>
      <c r="ER40" s="217" t="s">
        <v>1942</v>
      </c>
      <c r="ES40" s="217" t="s">
        <v>1945</v>
      </c>
      <c r="ET40" s="217" t="s">
        <v>1942</v>
      </c>
      <c r="EU40" s="3" t="s">
        <v>45</v>
      </c>
      <c r="EV40" s="3" t="s">
        <v>2210</v>
      </c>
      <c r="EW40" s="3" t="s">
        <v>1948</v>
      </c>
    </row>
    <row r="42" spans="1:154" x14ac:dyDescent="0.25">
      <c r="B42" s="7" t="s">
        <v>1433</v>
      </c>
      <c r="C42" s="7"/>
      <c r="D42" s="7"/>
      <c r="E42" s="7"/>
    </row>
    <row r="43" spans="1:154" x14ac:dyDescent="0.25">
      <c r="B43" s="126" t="s">
        <v>577</v>
      </c>
      <c r="C43" s="98" t="s">
        <v>1426</v>
      </c>
      <c r="D43" s="98"/>
      <c r="E43" s="98"/>
      <c r="F43" s="5"/>
    </row>
    <row r="44" spans="1:154" x14ac:dyDescent="0.25">
      <c r="B44" s="129" t="s">
        <v>576</v>
      </c>
      <c r="C44" s="98" t="s">
        <v>1427</v>
      </c>
      <c r="D44" s="98"/>
      <c r="E44" s="98"/>
      <c r="F44" s="5"/>
    </row>
    <row r="45" spans="1:154" x14ac:dyDescent="0.25">
      <c r="B45" s="127" t="s">
        <v>1515</v>
      </c>
      <c r="C45" s="98" t="s">
        <v>1428</v>
      </c>
      <c r="D45" s="98"/>
      <c r="E45" s="98"/>
      <c r="F45" s="5"/>
    </row>
    <row r="46" spans="1:154" x14ac:dyDescent="0.25">
      <c r="B46" s="128" t="s">
        <v>1514</v>
      </c>
      <c r="C46" s="98" t="s">
        <v>1429</v>
      </c>
      <c r="D46" s="98"/>
      <c r="E46" s="98"/>
      <c r="F46" s="5"/>
    </row>
    <row r="47" spans="1:154" x14ac:dyDescent="0.25">
      <c r="B47" s="124" t="s">
        <v>761</v>
      </c>
      <c r="C47" s="98" t="s">
        <v>1430</v>
      </c>
      <c r="D47" s="98"/>
      <c r="E47" s="98"/>
      <c r="F47" s="5"/>
      <c r="N47" s="175" t="s">
        <v>1466</v>
      </c>
    </row>
    <row r="48" spans="1:154" x14ac:dyDescent="0.25">
      <c r="B48" s="124" t="s">
        <v>1455</v>
      </c>
      <c r="C48" s="98" t="s">
        <v>1431</v>
      </c>
      <c r="D48" s="98"/>
      <c r="E48" s="98"/>
      <c r="F48" s="5"/>
      <c r="N48" s="175" t="s">
        <v>1454</v>
      </c>
      <c r="O48" s="145" t="s">
        <v>1456</v>
      </c>
    </row>
    <row r="49" spans="2:15" x14ac:dyDescent="0.25">
      <c r="B49" s="125" t="s">
        <v>1513</v>
      </c>
      <c r="C49" s="98" t="s">
        <v>1432</v>
      </c>
      <c r="D49" s="98"/>
      <c r="E49" s="98"/>
      <c r="F49" s="98"/>
      <c r="N49" s="140" t="s">
        <v>1559</v>
      </c>
    </row>
    <row r="50" spans="2:15" x14ac:dyDescent="0.25">
      <c r="B50" s="155" t="s">
        <v>1512</v>
      </c>
      <c r="C50" s="98" t="s">
        <v>1425</v>
      </c>
      <c r="D50" s="98"/>
      <c r="E50" s="98"/>
      <c r="F50" s="98"/>
      <c r="G50" s="145"/>
      <c r="H50" s="145"/>
      <c r="I50" s="145"/>
      <c r="J50" s="145"/>
      <c r="K50" s="145"/>
      <c r="L50" s="145"/>
      <c r="M50" s="145"/>
      <c r="N50" s="156" t="s">
        <v>1464</v>
      </c>
      <c r="O50" s="146" t="s">
        <v>1449</v>
      </c>
    </row>
    <row r="51" spans="2:15" x14ac:dyDescent="0.25">
      <c r="B51" s="157" t="s">
        <v>1511</v>
      </c>
      <c r="C51" s="98" t="s">
        <v>1451</v>
      </c>
      <c r="D51" s="98"/>
      <c r="E51" s="98"/>
      <c r="F51" s="98"/>
      <c r="G51" s="145"/>
      <c r="H51" s="145"/>
      <c r="I51" s="145"/>
      <c r="J51" s="145"/>
      <c r="K51" s="145"/>
      <c r="L51" s="145"/>
      <c r="M51" s="145"/>
      <c r="N51" s="158" t="s">
        <v>1470</v>
      </c>
      <c r="O51" s="146" t="s">
        <v>1452</v>
      </c>
    </row>
    <row r="52" spans="2:15" x14ac:dyDescent="0.25">
      <c r="B52" s="181" t="s">
        <v>1509</v>
      </c>
      <c r="C52" s="98" t="s">
        <v>1453</v>
      </c>
      <c r="D52" s="98"/>
      <c r="E52" s="98"/>
      <c r="F52" s="98"/>
      <c r="G52" s="145"/>
      <c r="H52" s="145"/>
      <c r="I52" s="145"/>
      <c r="J52" s="145"/>
      <c r="K52" s="145"/>
      <c r="L52" s="145"/>
      <c r="M52" s="145"/>
      <c r="N52" s="159" t="s">
        <v>1468</v>
      </c>
      <c r="O52" s="146" t="s">
        <v>1450</v>
      </c>
    </row>
    <row r="53" spans="2:15" x14ac:dyDescent="0.25">
      <c r="B53" s="131" t="s">
        <v>1510</v>
      </c>
      <c r="C53" s="98" t="s">
        <v>1422</v>
      </c>
      <c r="D53" s="98"/>
      <c r="E53" s="98"/>
      <c r="F53" s="98"/>
      <c r="G53" s="145"/>
      <c r="H53" s="145"/>
      <c r="I53" s="145"/>
      <c r="J53" s="145"/>
      <c r="K53" s="145"/>
      <c r="L53" s="145"/>
      <c r="M53" s="145"/>
      <c r="N53" s="160" t="s">
        <v>1467</v>
      </c>
      <c r="O53" s="146" t="s">
        <v>1448</v>
      </c>
    </row>
    <row r="54" spans="2:15" x14ac:dyDescent="0.25">
      <c r="B54" s="3"/>
      <c r="C54" s="96"/>
      <c r="D54" s="96"/>
      <c r="E54" s="96"/>
      <c r="F54" s="96" t="s">
        <v>1418</v>
      </c>
    </row>
    <row r="55" spans="2:15" x14ac:dyDescent="0.25">
      <c r="B55" s="130" t="s">
        <v>1417</v>
      </c>
      <c r="C55" s="97"/>
      <c r="D55" s="97"/>
      <c r="E55" s="97"/>
      <c r="F55" s="112" t="s">
        <v>1416</v>
      </c>
      <c r="G55" s="5"/>
      <c r="H55" s="5"/>
      <c r="I55" s="5"/>
      <c r="J55" s="5"/>
      <c r="K55" s="5"/>
      <c r="L55" s="5"/>
      <c r="M55" s="5"/>
      <c r="N55" s="98" t="s">
        <v>1441</v>
      </c>
    </row>
    <row r="56" spans="2:15" x14ac:dyDescent="0.25">
      <c r="B56" s="130" t="s">
        <v>1417</v>
      </c>
      <c r="C56" s="96"/>
      <c r="D56" s="96"/>
      <c r="E56" s="96"/>
      <c r="F56" s="112" t="s">
        <v>1415</v>
      </c>
      <c r="G56" s="5"/>
      <c r="H56" s="5"/>
      <c r="I56" s="5"/>
      <c r="J56" s="5"/>
      <c r="K56" s="5"/>
      <c r="L56" s="5"/>
      <c r="M56" s="5"/>
      <c r="N56" s="98" t="s">
        <v>1441</v>
      </c>
    </row>
    <row r="57" spans="2:15" x14ac:dyDescent="0.25">
      <c r="B57" s="131" t="s">
        <v>880</v>
      </c>
      <c r="C57" s="96"/>
      <c r="D57" s="96"/>
      <c r="E57" s="96"/>
      <c r="F57" s="111" t="s">
        <v>1413</v>
      </c>
      <c r="G57" s="5"/>
      <c r="H57" s="5"/>
      <c r="I57" s="5"/>
      <c r="J57" s="5"/>
      <c r="K57" s="5"/>
      <c r="L57" s="5"/>
      <c r="M57" s="5"/>
      <c r="N57" s="98" t="s">
        <v>1434</v>
      </c>
    </row>
    <row r="58" spans="2:15" x14ac:dyDescent="0.25">
      <c r="B58" s="131" t="s">
        <v>880</v>
      </c>
      <c r="C58" s="96"/>
      <c r="D58" s="96"/>
      <c r="E58" s="96"/>
      <c r="F58" s="111" t="s">
        <v>1414</v>
      </c>
      <c r="G58" s="5"/>
      <c r="H58" s="5"/>
      <c r="I58" s="5"/>
      <c r="J58" s="5"/>
      <c r="K58" s="5"/>
      <c r="L58" s="5"/>
      <c r="M58" s="5"/>
      <c r="N58" s="98" t="s">
        <v>1434</v>
      </c>
    </row>
    <row r="59" spans="2:15" x14ac:dyDescent="0.25">
      <c r="B59" s="132" t="s">
        <v>762</v>
      </c>
      <c r="C59" s="96"/>
      <c r="D59" s="96"/>
      <c r="E59" s="96"/>
      <c r="F59" s="108" t="s">
        <v>1412</v>
      </c>
      <c r="G59" s="5"/>
      <c r="H59" s="5"/>
      <c r="I59" s="5"/>
      <c r="J59" s="5"/>
      <c r="K59" s="5"/>
      <c r="L59" s="5"/>
      <c r="M59" s="5"/>
      <c r="N59" s="98" t="s">
        <v>1436</v>
      </c>
    </row>
    <row r="60" spans="2:15" x14ac:dyDescent="0.25">
      <c r="B60" s="133" t="s">
        <v>933</v>
      </c>
      <c r="C60" s="96"/>
      <c r="D60" s="96"/>
      <c r="E60" s="96"/>
      <c r="F60" s="113" t="s">
        <v>1435</v>
      </c>
      <c r="G60" s="5"/>
      <c r="H60" s="5"/>
      <c r="I60" s="5"/>
      <c r="J60" s="5"/>
      <c r="K60" s="5"/>
      <c r="L60" s="5"/>
      <c r="M60" s="5"/>
      <c r="N60" s="98" t="s">
        <v>1437</v>
      </c>
    </row>
    <row r="61" spans="2:15" x14ac:dyDescent="0.25">
      <c r="B61" s="134" t="s">
        <v>38</v>
      </c>
      <c r="C61" s="96"/>
      <c r="D61" s="96"/>
      <c r="E61" s="96"/>
      <c r="F61" s="102" t="s">
        <v>1407</v>
      </c>
      <c r="G61" s="5"/>
      <c r="H61" s="5"/>
      <c r="I61" s="5"/>
      <c r="J61" s="5"/>
      <c r="K61" s="5"/>
      <c r="L61" s="5"/>
      <c r="M61" s="5"/>
      <c r="N61" s="98" t="s">
        <v>1438</v>
      </c>
    </row>
    <row r="62" spans="2:15" x14ac:dyDescent="0.25">
      <c r="B62" s="134" t="s">
        <v>38</v>
      </c>
      <c r="C62" s="96"/>
      <c r="D62" s="96"/>
      <c r="E62" s="96"/>
      <c r="F62" s="102" t="s">
        <v>1408</v>
      </c>
      <c r="G62" s="5"/>
      <c r="H62" s="5"/>
      <c r="I62" s="5"/>
      <c r="J62" s="5"/>
      <c r="K62" s="5"/>
      <c r="L62" s="5"/>
      <c r="M62" s="5"/>
      <c r="N62" s="98" t="s">
        <v>1438</v>
      </c>
    </row>
    <row r="63" spans="2:15" x14ac:dyDescent="0.25">
      <c r="B63" s="135" t="s">
        <v>17</v>
      </c>
      <c r="C63" s="96"/>
      <c r="D63" s="96"/>
      <c r="E63" s="96"/>
      <c r="F63" s="99" t="s">
        <v>1409</v>
      </c>
      <c r="G63" s="5"/>
      <c r="H63" s="5"/>
      <c r="I63" s="5"/>
      <c r="J63" s="5"/>
      <c r="K63" s="5"/>
      <c r="L63" s="5"/>
      <c r="M63" s="5"/>
      <c r="N63" s="98" t="s">
        <v>1440</v>
      </c>
    </row>
    <row r="64" spans="2:15" x14ac:dyDescent="0.25">
      <c r="B64" s="135" t="s">
        <v>17</v>
      </c>
      <c r="C64" s="96"/>
      <c r="D64" s="96"/>
      <c r="E64" s="96"/>
      <c r="F64" s="99" t="s">
        <v>1410</v>
      </c>
      <c r="G64" s="5"/>
      <c r="H64" s="5"/>
      <c r="I64" s="5"/>
      <c r="J64" s="5"/>
      <c r="K64" s="5"/>
      <c r="L64" s="5"/>
      <c r="M64" s="5"/>
      <c r="N64" s="98" t="s">
        <v>1440</v>
      </c>
    </row>
    <row r="65" spans="2:14" x14ac:dyDescent="0.25">
      <c r="B65" s="136" t="s">
        <v>39</v>
      </c>
      <c r="C65" s="96"/>
      <c r="D65" s="96"/>
      <c r="E65" s="96"/>
      <c r="F65" s="100" t="s">
        <v>1411</v>
      </c>
      <c r="G65" s="5"/>
      <c r="H65" s="5"/>
      <c r="I65" s="5"/>
      <c r="J65" s="5"/>
      <c r="K65" s="5"/>
      <c r="L65" s="5"/>
      <c r="M65" s="5"/>
      <c r="N65" s="98" t="s">
        <v>1439</v>
      </c>
    </row>
  </sheetData>
  <sortState columnSort="1" ref="B2:CN35">
    <sortCondition ref="B2:CN2"/>
  </sortState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17</vt:i4>
      </vt:variant>
    </vt:vector>
  </HeadingPairs>
  <TitlesOfParts>
    <vt:vector size="17" baseType="lpstr">
      <vt:lpstr>Afrique, Mascareignes</vt:lpstr>
      <vt:lpstr>Algérie</vt:lpstr>
      <vt:lpstr>Balkans</vt:lpstr>
      <vt:lpstr>Europe du Nord</vt:lpstr>
      <vt:lpstr>Europe centrale s. l.</vt:lpstr>
      <vt:lpstr>France</vt:lpstr>
      <vt:lpstr>Ibérie</vt:lpstr>
      <vt:lpstr>Italie</vt:lpstr>
      <vt:lpstr>Maroc</vt:lpstr>
      <vt:lpstr>Mauritanie</vt:lpstr>
      <vt:lpstr>montagnes intertropicales</vt:lpstr>
      <vt:lpstr>Moyen-Orient</vt:lpstr>
      <vt:lpstr>Sahel s. l.</vt:lpstr>
      <vt:lpstr>Tunisie</vt:lpstr>
      <vt:lpstr>ex-URSS  SX-X</vt:lpstr>
      <vt:lpstr>ex-URSS AX</vt:lpstr>
      <vt:lpstr>Références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 Defaut</dc:creator>
  <cp:lastModifiedBy>Bernard Defaut</cp:lastModifiedBy>
  <dcterms:created xsi:type="dcterms:W3CDTF">2021-04-09T15:01:09Z</dcterms:created>
  <dcterms:modified xsi:type="dcterms:W3CDTF">2022-01-18T10:30:08Z</dcterms:modified>
</cp:coreProperties>
</file>